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40"/>
  </bookViews>
  <sheets>
    <sheet name="明细表" sheetId="28" r:id="rId1"/>
  </sheets>
  <definedNames>
    <definedName name="_xlnm._FilterDatabase" localSheetId="0" hidden="1">明细表!$A$1:$K$45</definedName>
    <definedName name="_xlnm.Print_Titles" localSheetId="0">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母兵</author>
  </authors>
  <commentList>
    <comment ref="F27" authorId="0">
      <text>
        <r>
          <rPr>
            <b/>
            <sz val="9"/>
            <rFont val="宋体"/>
            <charset val="134"/>
          </rPr>
          <t>母兵:</t>
        </r>
        <r>
          <rPr>
            <sz val="9"/>
            <rFont val="宋体"/>
            <charset val="134"/>
          </rPr>
          <t xml:space="preserve">
实际是总金额的90%</t>
        </r>
      </text>
    </comment>
  </commentList>
</comments>
</file>

<file path=xl/sharedStrings.xml><?xml version="1.0" encoding="utf-8"?>
<sst xmlns="http://schemas.openxmlformats.org/spreadsheetml/2006/main" count="167" uniqueCount="97">
  <si>
    <t>边坝县2024年衔接资金项目计划完成情况</t>
  </si>
  <si>
    <t>填报单位：边坝县乡村振兴局</t>
  </si>
  <si>
    <t>序号</t>
  </si>
  <si>
    <t>县（区)、乡（镇）名称</t>
  </si>
  <si>
    <t xml:space="preserve"> </t>
  </si>
  <si>
    <t>建设地点（所在乡村名）</t>
  </si>
  <si>
    <t>投资计划(万元)</t>
  </si>
  <si>
    <t>项目进度</t>
  </si>
  <si>
    <t>资金拨付情况（万元）</t>
  </si>
  <si>
    <t>支付进度</t>
  </si>
  <si>
    <t>是否完工</t>
  </si>
  <si>
    <t>备注</t>
  </si>
  <si>
    <t>总投资</t>
  </si>
  <si>
    <t>中央财政涉农              整合资金</t>
  </si>
  <si>
    <t>自治区财政  涉农整合资金</t>
  </si>
  <si>
    <t>地（市）财政  涉农整合资金</t>
  </si>
  <si>
    <t>县（区）财政  涉农整合资金</t>
  </si>
  <si>
    <t>合计</t>
  </si>
  <si>
    <t>勘察设计费</t>
  </si>
  <si>
    <t>工程设计费</t>
  </si>
  <si>
    <t>工程咨询费</t>
  </si>
  <si>
    <t>施工图审查费</t>
  </si>
  <si>
    <t>水保方案编制费</t>
  </si>
  <si>
    <t>工程预付款</t>
  </si>
  <si>
    <t>监理费</t>
  </si>
  <si>
    <t>其他费用（含招标代理费、环境影响报告编制费、森林植被恢复费水土保持补偿费、地质灾害评估费、勘测定界费）</t>
  </si>
  <si>
    <t>边坝县</t>
  </si>
  <si>
    <t>农业农村局项目</t>
  </si>
  <si>
    <t>昌都市边坝县黑山羊原种扩繁建设项目</t>
  </si>
  <si>
    <t>边坝镇普玉一村</t>
  </si>
  <si>
    <t>是</t>
  </si>
  <si>
    <t>昌都市边坝县藏红麦提纯复壮项目</t>
  </si>
  <si>
    <t>边坝镇布扎村</t>
  </si>
  <si>
    <t>否</t>
  </si>
  <si>
    <t>边坝县油菜产业提质增效项目</t>
  </si>
  <si>
    <t>金岭乡卓格村</t>
  </si>
  <si>
    <t>边坝县养殖场改造项目</t>
  </si>
  <si>
    <t>边坝镇、拉孜乡、热玉乡、都瓦乡、</t>
  </si>
  <si>
    <t>边坝县庭院温室</t>
  </si>
  <si>
    <t>边坝县各乡镇</t>
  </si>
  <si>
    <t>边坝县种粮繁育基地改造提升</t>
  </si>
  <si>
    <t>边坝镇登卡村</t>
  </si>
  <si>
    <t>边坝县林下资源加工站</t>
  </si>
  <si>
    <t>昌都市边坝县小额信贷贷款贴息</t>
  </si>
  <si>
    <t>文旅局项目</t>
  </si>
  <si>
    <t>昌都市边坝县茶马古道沿线旅游提质增效项目</t>
  </si>
  <si>
    <t>拉孜乡、边坝镇、草卡镇、金岭乡</t>
  </si>
  <si>
    <t>边坝县金岭乡精品民宿改造项目</t>
  </si>
  <si>
    <t>金岭乡</t>
  </si>
  <si>
    <t>边坝县热玉乡精品民宿改造项目</t>
  </si>
  <si>
    <t>热玉乡</t>
  </si>
  <si>
    <t>边坝县加贡乡精品民宿改造项目</t>
  </si>
  <si>
    <t>加贡乡</t>
  </si>
  <si>
    <t>边坝县驴友露营地建设项目</t>
  </si>
  <si>
    <t>发改委项目</t>
  </si>
  <si>
    <t>昌都市边坝县热玉乡嘎贡行政村至贡西自然村道路维修工程</t>
  </si>
  <si>
    <t>热玉乡嘎贡村</t>
  </si>
  <si>
    <t>昌都市边坝县2024年草卡镇易地搬迁点人居环境整治项目</t>
  </si>
  <si>
    <t>草卡镇</t>
  </si>
  <si>
    <t>交通运输局项目</t>
  </si>
  <si>
    <t>边坝县国道349岔口至边坝镇色交自然村公路工程</t>
  </si>
  <si>
    <t>边坝镇</t>
  </si>
  <si>
    <t>水利局项目</t>
  </si>
  <si>
    <t>边坝县金岭乡卓格村水渠维修工程</t>
  </si>
  <si>
    <t>边坝县草卡镇东托社区水渠维修工程</t>
  </si>
  <si>
    <t>草卡镇东托村</t>
  </si>
  <si>
    <t xml:space="preserve"> 是</t>
  </si>
  <si>
    <t>边坝县草卡镇旺卡村布隆水渠维修工程</t>
  </si>
  <si>
    <t>草卡镇旺卡村</t>
  </si>
  <si>
    <t>2.84</t>
  </si>
  <si>
    <t>0.65</t>
  </si>
  <si>
    <t>边坝县金岭乡卡许村水渠维修工程</t>
  </si>
  <si>
    <t>金岭乡卡许村</t>
  </si>
  <si>
    <t>边坝县金岭乡结玉村水渠维修工程</t>
  </si>
  <si>
    <t>金岭乡结玉村</t>
  </si>
  <si>
    <t>边坝县尼木乡集中供水工程</t>
  </si>
  <si>
    <t>尼木乡3个行政村</t>
  </si>
  <si>
    <t>9.58</t>
  </si>
  <si>
    <t>乡村振兴局项目</t>
  </si>
  <si>
    <t>边坝县人畜分离改造项目</t>
  </si>
  <si>
    <t>昌都市边坝县边坝镇宗古村美丽宜居乡村建设项目</t>
  </si>
  <si>
    <t>边坝镇宗古村</t>
  </si>
  <si>
    <t>昌都市边坝县金岭乡结玉村美丽宜居乡村建设项目</t>
  </si>
  <si>
    <t>昌都市边坝县都瓦乡瓦地村美丽宜居乡村建设项目</t>
  </si>
  <si>
    <t>都瓦乡瓦地村</t>
  </si>
  <si>
    <t>昌都市边坝县金岭乡郎杰贡村（郎杰贡自然村）人居环境综合整治项目</t>
  </si>
  <si>
    <t>金岭乡郎杰贡村</t>
  </si>
  <si>
    <t>昌都市边坝县2024年拉孜乡易地搬迁点人居环境整治项目</t>
  </si>
  <si>
    <t>拉孜乡</t>
  </si>
  <si>
    <t>组织部项目</t>
  </si>
  <si>
    <t>边坝县金岭乡结玉村藏家乐村集体经济项目</t>
  </si>
  <si>
    <t>边坝县结玉村</t>
  </si>
  <si>
    <t>第二批项目</t>
  </si>
  <si>
    <t>边坝县边坝镇普玉一村藏式民俗村寨建设项目（二期)</t>
  </si>
  <si>
    <t>边坝县普玉一村</t>
  </si>
  <si>
    <t>边坝县炯拉措景区游客服务中心建设项目</t>
  </si>
  <si>
    <t>边坝县普玉二村若美通到果村隆自然村道路维修工程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</si>
</sst>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0_ "/>
  </numFmts>
  <fonts count="61">
    <font>
      <sz val="11"/>
      <name val="宋体"/>
      <charset val="134"/>
    </font>
    <font>
      <sz val="14"/>
      <color rgb="FFFF0000"/>
      <name val="宋体"/>
      <charset val="134"/>
    </font>
    <font>
      <sz val="11"/>
      <color rgb="FFFF0000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2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0"/>
    </font>
    <font>
      <sz val="12"/>
      <color theme="1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0"/>
    </font>
    <font>
      <b/>
      <sz val="12"/>
      <color rgb="FFFF0000"/>
      <name val="宋体"/>
      <charset val="134"/>
      <scheme val="minor"/>
    </font>
    <font>
      <b/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rgb="FFFF0000"/>
      <name val="宋体"/>
      <charset val="134"/>
    </font>
    <font>
      <b/>
      <sz val="14"/>
      <name val="宋体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b/>
      <sz val="14"/>
      <color rgb="FFFF0000"/>
      <name val="宋体"/>
      <charset val="0"/>
    </font>
    <font>
      <sz val="12"/>
      <name val="宋体"/>
      <charset val="134"/>
      <scheme val="minor"/>
    </font>
    <font>
      <sz val="12"/>
      <name val="宋体"/>
      <charset val="0"/>
    </font>
    <font>
      <sz val="14"/>
      <color theme="1"/>
      <name val="仿宋"/>
      <charset val="0"/>
    </font>
    <font>
      <sz val="14"/>
      <color theme="1"/>
      <name val="宋体"/>
      <charset val="0"/>
    </font>
    <font>
      <sz val="12"/>
      <color rgb="FFFF0000"/>
      <name val="宋体"/>
      <charset val="0"/>
    </font>
    <font>
      <sz val="14"/>
      <name val="宋体"/>
      <charset val="0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rgb="FF000000"/>
      <name val="Tahoma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Times New Roman"/>
      <charset val="134"/>
    </font>
    <font>
      <sz val="11"/>
      <color indexed="63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808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72">
    <xf numFmtId="0" fontId="0" fillId="0" borderId="0">
      <alignment vertical="center"/>
    </xf>
    <xf numFmtId="43" fontId="34" fillId="0" borderId="0">
      <alignment vertical="top"/>
      <protection locked="0"/>
    </xf>
    <xf numFmtId="176" fontId="34" fillId="0" borderId="0" applyProtection="0">
      <alignment vertical="center"/>
    </xf>
    <xf numFmtId="9" fontId="34" fillId="0" borderId="0" applyProtection="0">
      <alignment vertical="center"/>
    </xf>
    <xf numFmtId="41" fontId="34" fillId="0" borderId="0" applyProtection="0">
      <alignment vertical="center"/>
    </xf>
    <xf numFmtId="42" fontId="34" fillId="0" borderId="0" applyProtection="0">
      <alignment vertical="center"/>
    </xf>
    <xf numFmtId="0" fontId="35" fillId="0" borderId="0" applyProtection="0">
      <alignment vertical="center"/>
    </xf>
    <xf numFmtId="0" fontId="36" fillId="0" borderId="0" applyProtection="0">
      <alignment vertical="center"/>
    </xf>
    <xf numFmtId="0" fontId="34" fillId="3" borderId="14" applyProtection="0">
      <alignment vertical="center"/>
    </xf>
    <xf numFmtId="0" fontId="2" fillId="0" borderId="0" applyProtection="0">
      <alignment vertical="center"/>
    </xf>
    <xf numFmtId="0" fontId="37" fillId="0" borderId="0" applyProtection="0">
      <alignment vertical="center"/>
    </xf>
    <xf numFmtId="0" fontId="38" fillId="0" borderId="0" applyProtection="0">
      <alignment vertical="center"/>
    </xf>
    <xf numFmtId="0" fontId="39" fillId="0" borderId="15" applyProtection="0">
      <alignment vertical="center"/>
    </xf>
    <xf numFmtId="0" fontId="40" fillId="0" borderId="15" applyProtection="0">
      <alignment vertical="center"/>
    </xf>
    <xf numFmtId="0" fontId="41" fillId="0" borderId="16" applyProtection="0">
      <alignment vertical="center"/>
    </xf>
    <xf numFmtId="0" fontId="41" fillId="0" borderId="0" applyProtection="0">
      <alignment vertical="center"/>
    </xf>
    <xf numFmtId="0" fontId="42" fillId="4" borderId="17" applyProtection="0">
      <alignment vertical="center"/>
    </xf>
    <xf numFmtId="0" fontId="43" fillId="5" borderId="18" applyProtection="0">
      <alignment vertical="center"/>
    </xf>
    <xf numFmtId="0" fontId="44" fillId="5" borderId="17" applyProtection="0">
      <alignment vertical="center"/>
    </xf>
    <xf numFmtId="0" fontId="45" fillId="6" borderId="19" applyProtection="0">
      <alignment vertical="center"/>
    </xf>
    <xf numFmtId="0" fontId="46" fillId="0" borderId="20" applyProtection="0">
      <alignment vertical="center"/>
    </xf>
    <xf numFmtId="0" fontId="47" fillId="0" borderId="21" applyProtection="0">
      <alignment vertical="center"/>
    </xf>
    <xf numFmtId="0" fontId="48" fillId="7" borderId="0" applyProtection="0">
      <alignment vertical="center"/>
    </xf>
    <xf numFmtId="0" fontId="49" fillId="8" borderId="0" applyProtection="0">
      <alignment vertical="center"/>
    </xf>
    <xf numFmtId="0" fontId="50" fillId="9" borderId="0" applyProtection="0">
      <alignment vertical="center"/>
    </xf>
    <xf numFmtId="0" fontId="51" fillId="10" borderId="0" applyProtection="0">
      <alignment vertical="center"/>
    </xf>
    <xf numFmtId="0" fontId="34" fillId="11" borderId="0" applyProtection="0">
      <alignment vertical="center"/>
    </xf>
    <xf numFmtId="0" fontId="34" fillId="12" borderId="0" applyProtection="0">
      <alignment vertical="center"/>
    </xf>
    <xf numFmtId="0" fontId="51" fillId="13" borderId="0" applyProtection="0">
      <alignment vertical="center"/>
    </xf>
    <xf numFmtId="0" fontId="51" fillId="14" borderId="0" applyProtection="0">
      <alignment vertical="center"/>
    </xf>
    <xf numFmtId="0" fontId="34" fillId="15" borderId="0" applyProtection="0">
      <alignment vertical="center"/>
    </xf>
    <xf numFmtId="0" fontId="34" fillId="16" borderId="0" applyProtection="0">
      <alignment vertical="center"/>
    </xf>
    <xf numFmtId="0" fontId="51" fillId="17" borderId="0" applyProtection="0">
      <alignment vertical="center"/>
    </xf>
    <xf numFmtId="0" fontId="51" fillId="18" borderId="0" applyProtection="0">
      <alignment vertical="center"/>
    </xf>
    <xf numFmtId="0" fontId="34" fillId="19" borderId="0" applyProtection="0">
      <alignment vertical="center"/>
    </xf>
    <xf numFmtId="0" fontId="34" fillId="20" borderId="0" applyProtection="0">
      <alignment vertical="center"/>
    </xf>
    <xf numFmtId="0" fontId="51" fillId="21" borderId="0" applyProtection="0">
      <alignment vertical="center"/>
    </xf>
    <xf numFmtId="0" fontId="51" fillId="22" borderId="0" applyProtection="0">
      <alignment vertical="center"/>
    </xf>
    <xf numFmtId="0" fontId="34" fillId="23" borderId="0" applyProtection="0">
      <alignment vertical="center"/>
    </xf>
    <xf numFmtId="0" fontId="34" fillId="24" borderId="0" applyProtection="0">
      <alignment vertical="center"/>
    </xf>
    <xf numFmtId="0" fontId="51" fillId="25" borderId="0" applyProtection="0">
      <alignment vertical="center"/>
    </xf>
    <xf numFmtId="0" fontId="51" fillId="26" borderId="0" applyProtection="0">
      <alignment vertical="center"/>
    </xf>
    <xf numFmtId="0" fontId="34" fillId="27" borderId="0" applyProtection="0">
      <alignment vertical="center"/>
    </xf>
    <xf numFmtId="0" fontId="34" fillId="28" borderId="0" applyProtection="0">
      <alignment vertical="center"/>
    </xf>
    <xf numFmtId="0" fontId="51" fillId="29" borderId="0" applyProtection="0">
      <alignment vertical="center"/>
    </xf>
    <xf numFmtId="0" fontId="51" fillId="30" borderId="0" applyProtection="0">
      <alignment vertical="center"/>
    </xf>
    <xf numFmtId="0" fontId="34" fillId="31" borderId="0" applyProtection="0">
      <alignment vertical="center"/>
    </xf>
    <xf numFmtId="0" fontId="34" fillId="32" borderId="0" applyProtection="0">
      <alignment vertical="center"/>
    </xf>
    <xf numFmtId="0" fontId="51" fillId="33" borderId="0" applyProtection="0">
      <alignment vertical="center"/>
    </xf>
    <xf numFmtId="0" fontId="34" fillId="0" borderId="0">
      <alignment vertical="center"/>
    </xf>
    <xf numFmtId="0" fontId="52" fillId="0" borderId="0">
      <protection locked="0"/>
    </xf>
    <xf numFmtId="0" fontId="53" fillId="0" borderId="0">
      <alignment vertical="center"/>
    </xf>
    <xf numFmtId="0" fontId="14" fillId="0" borderId="0" applyProtection="0">
      <alignment vertical="center"/>
    </xf>
    <xf numFmtId="0" fontId="54" fillId="0" borderId="0" applyProtection="0"/>
    <xf numFmtId="0" fontId="54" fillId="0" borderId="0"/>
    <xf numFmtId="0" fontId="14" fillId="0" borderId="0">
      <alignment vertical="center"/>
    </xf>
    <xf numFmtId="0" fontId="55" fillId="0" borderId="0"/>
    <xf numFmtId="0" fontId="54" fillId="0" borderId="0">
      <protection locked="0"/>
    </xf>
    <xf numFmtId="0" fontId="56" fillId="0" borderId="0">
      <alignment vertical="center"/>
    </xf>
    <xf numFmtId="0" fontId="57" fillId="0" borderId="0" applyProtection="0"/>
    <xf numFmtId="0" fontId="57" fillId="0" borderId="0">
      <alignment vertical="center"/>
    </xf>
    <xf numFmtId="0" fontId="34" fillId="0" borderId="0">
      <protection locked="0"/>
    </xf>
    <xf numFmtId="0" fontId="14" fillId="0" borderId="0">
      <protection locked="0"/>
    </xf>
    <xf numFmtId="0" fontId="14" fillId="0" borderId="0" applyProtection="0"/>
    <xf numFmtId="0" fontId="34" fillId="0" borderId="0" applyProtection="0"/>
    <xf numFmtId="0" fontId="34" fillId="0" borderId="0" applyProtection="0">
      <alignment vertical="center"/>
    </xf>
    <xf numFmtId="0" fontId="34" fillId="0" borderId="0"/>
    <xf numFmtId="0" fontId="58" fillId="0" borderId="0" applyProtection="0">
      <alignment vertical="center"/>
    </xf>
    <xf numFmtId="0" fontId="14" fillId="0" borderId="0"/>
    <xf numFmtId="0" fontId="52" fillId="0" borderId="0" applyProtection="0">
      <alignment vertical="center"/>
    </xf>
    <xf numFmtId="0" fontId="57" fillId="0" borderId="0" applyProtection="0">
      <alignment vertical="center"/>
    </xf>
    <xf numFmtId="0" fontId="34" fillId="34" borderId="0">
      <protection locked="0"/>
    </xf>
  </cellStyleXfs>
  <cellXfs count="95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61" applyNumberFormat="1" applyFont="1" applyFill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 shrinkToFi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 shrinkToFit="1"/>
    </xf>
    <xf numFmtId="0" fontId="16" fillId="2" borderId="10" xfId="0" applyNumberFormat="1" applyFont="1" applyFill="1" applyBorder="1" applyAlignment="1">
      <alignment horizontal="center" vertical="center" wrapText="1" shrinkToFit="1"/>
    </xf>
    <xf numFmtId="0" fontId="12" fillId="2" borderId="11" xfId="0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0" fontId="6" fillId="0" borderId="0" xfId="61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6" fillId="0" borderId="7" xfId="61" applyNumberFormat="1" applyFont="1" applyFill="1" applyBorder="1" applyAlignment="1" applyProtection="1">
      <alignment horizontal="center" vertical="center" wrapText="1"/>
    </xf>
    <xf numFmtId="0" fontId="6" fillId="0" borderId="12" xfId="61" applyNumberFormat="1" applyFont="1" applyFill="1" applyBorder="1" applyAlignment="1" applyProtection="1">
      <alignment horizontal="center" vertical="center" wrapText="1"/>
    </xf>
    <xf numFmtId="0" fontId="0" fillId="0" borderId="1" xfId="6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9" fillId="2" borderId="3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33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5" fillId="2" borderId="6" xfId="0" applyNumberFormat="1" applyFont="1" applyFill="1" applyBorder="1" applyAlignment="1">
      <alignment horizontal="center" vertical="center"/>
    </xf>
    <xf numFmtId="10" fontId="8" fillId="0" borderId="1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0" fontId="8" fillId="0" borderId="8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24" fillId="2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29" fillId="2" borderId="2" xfId="0" applyNumberFormat="1" applyFont="1" applyFill="1" applyBorder="1" applyAlignment="1">
      <alignment horizontal="center" vertical="center" wrapText="1"/>
    </xf>
    <xf numFmtId="0" fontId="24" fillId="2" borderId="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3 2 2 2" xfId="49"/>
    <cellStyle name="常规 73" xfId="50"/>
    <cellStyle name="常规 6" xfId="51"/>
    <cellStyle name="常规_扶贫资金整合明细表.调整" xfId="52"/>
    <cellStyle name="常规_项目投入明细_10" xfId="53"/>
    <cellStyle name="常规_项目投入明细_11" xfId="54"/>
    <cellStyle name="常规 10" xfId="55"/>
    <cellStyle name="常规_重新梳理十二五项目-3-10金主任办后改建设内容" xfId="56"/>
    <cellStyle name="常规_项目投入明细_8" xfId="57"/>
    <cellStyle name="常规_贫困县涉农资金整合工作示范县统计表12月21日" xfId="58"/>
    <cellStyle name="常规 2" xfId="59"/>
    <cellStyle name="常规 4 2 3" xfId="60"/>
    <cellStyle name="常规 51" xfId="61"/>
    <cellStyle name="常规 2 2 6" xfId="62"/>
    <cellStyle name="常规 2 2 2 2" xfId="63"/>
    <cellStyle name="常规 2 2" xfId="64"/>
    <cellStyle name="常规 11" xfId="65"/>
    <cellStyle name="常规 16" xfId="66"/>
    <cellStyle name="常规_整合明细.更新" xfId="67"/>
    <cellStyle name="常规 8" xfId="68"/>
    <cellStyle name="常规 22" xfId="69"/>
    <cellStyle name="常规 3 2 4" xfId="70"/>
    <cellStyle name="20% - 强调文字颜色 2 7 4 4" xfId="7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0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0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0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0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0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7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7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7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7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7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7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80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8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8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34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4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4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4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4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45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45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453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45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45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62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62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623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62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62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68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69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69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69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79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79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79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79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79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86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86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86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86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86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8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8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96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96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970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97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97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0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0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0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0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13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13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140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14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14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20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20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20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20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31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31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31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31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31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37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37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38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38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38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48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48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48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48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48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65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65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65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65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65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72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72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72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72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8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8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82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83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83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83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83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189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189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189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189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189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19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00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00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00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00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00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0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0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17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17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17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17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17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24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24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242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24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34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34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34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34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35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41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41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41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41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41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51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52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52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52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52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6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6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68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69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69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69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69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75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75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759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76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8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8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8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8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86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86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86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86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86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292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293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293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2932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293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9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29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0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0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03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03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03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03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304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20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20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20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20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321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27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27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27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27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38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38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382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38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338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344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44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44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449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45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39</xdr:row>
      <xdr:rowOff>0</xdr:rowOff>
    </xdr:from>
    <xdr:to>
      <xdr:col>3</xdr:col>
      <xdr:colOff>737870</xdr:colOff>
      <xdr:row>39</xdr:row>
      <xdr:rowOff>171450</xdr:rowOff>
    </xdr:to>
    <xdr:pic>
      <xdr:nvPicPr>
        <xdr:cNvPr id="3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44576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39</xdr:row>
      <xdr:rowOff>0</xdr:rowOff>
    </xdr:from>
    <xdr:to>
      <xdr:col>6</xdr:col>
      <xdr:colOff>38735</xdr:colOff>
      <xdr:row>39</xdr:row>
      <xdr:rowOff>191135</xdr:rowOff>
    </xdr:to>
    <xdr:pic>
      <xdr:nvPicPr>
        <xdr:cNvPr id="355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39</xdr:row>
      <xdr:rowOff>0</xdr:rowOff>
    </xdr:from>
    <xdr:to>
      <xdr:col>7</xdr:col>
      <xdr:colOff>266700</xdr:colOff>
      <xdr:row>39</xdr:row>
      <xdr:rowOff>191135</xdr:rowOff>
    </xdr:to>
    <xdr:pic>
      <xdr:nvPicPr>
        <xdr:cNvPr id="355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19050</xdr:colOff>
      <xdr:row>39</xdr:row>
      <xdr:rowOff>191135</xdr:rowOff>
    </xdr:to>
    <xdr:pic>
      <xdr:nvPicPr>
        <xdr:cNvPr id="355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19685</xdr:colOff>
      <xdr:row>39</xdr:row>
      <xdr:rowOff>191135</xdr:rowOff>
    </xdr:to>
    <xdr:pic>
      <xdr:nvPicPr>
        <xdr:cNvPr id="355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44576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191135</xdr:rowOff>
    </xdr:to>
    <xdr:pic>
      <xdr:nvPicPr>
        <xdr:cNvPr id="355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44576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895985</xdr:colOff>
      <xdr:row>39</xdr:row>
      <xdr:rowOff>171450</xdr:rowOff>
    </xdr:to>
    <xdr:pic>
      <xdr:nvPicPr>
        <xdr:cNvPr id="80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895985</xdr:colOff>
      <xdr:row>39</xdr:row>
      <xdr:rowOff>171450</xdr:rowOff>
    </xdr:to>
    <xdr:pic>
      <xdr:nvPicPr>
        <xdr:cNvPr id="80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149860</xdr:rowOff>
    </xdr:to>
    <xdr:pic>
      <xdr:nvPicPr>
        <xdr:cNvPr id="80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149860</xdr:rowOff>
    </xdr:to>
    <xdr:pic>
      <xdr:nvPicPr>
        <xdr:cNvPr id="80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176530</xdr:rowOff>
    </xdr:to>
    <xdr:pic>
      <xdr:nvPicPr>
        <xdr:cNvPr id="80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176530</xdr:rowOff>
    </xdr:to>
    <xdr:pic>
      <xdr:nvPicPr>
        <xdr:cNvPr id="80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189865</xdr:rowOff>
    </xdr:to>
    <xdr:pic>
      <xdr:nvPicPr>
        <xdr:cNvPr id="80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189865</xdr:rowOff>
    </xdr:to>
    <xdr:pic>
      <xdr:nvPicPr>
        <xdr:cNvPr id="80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5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5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5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5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167640</xdr:rowOff>
    </xdr:to>
    <xdr:pic>
      <xdr:nvPicPr>
        <xdr:cNvPr id="80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167640</xdr:rowOff>
    </xdr:to>
    <xdr:pic>
      <xdr:nvPicPr>
        <xdr:cNvPr id="805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176530</xdr:rowOff>
    </xdr:to>
    <xdr:pic>
      <xdr:nvPicPr>
        <xdr:cNvPr id="80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176530</xdr:rowOff>
    </xdr:to>
    <xdr:pic>
      <xdr:nvPicPr>
        <xdr:cNvPr id="80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5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5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5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5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5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5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5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5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5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6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6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6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6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6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6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6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6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6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6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6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6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6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6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6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6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6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149860</xdr:rowOff>
    </xdr:to>
    <xdr:pic>
      <xdr:nvPicPr>
        <xdr:cNvPr id="806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149860</xdr:rowOff>
    </xdr:to>
    <xdr:pic>
      <xdr:nvPicPr>
        <xdr:cNvPr id="806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6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6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6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6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6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6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6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6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6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6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6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6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6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6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6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7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7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7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7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7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7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7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7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7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171450</xdr:rowOff>
    </xdr:to>
    <xdr:pic>
      <xdr:nvPicPr>
        <xdr:cNvPr id="807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171450</xdr:rowOff>
    </xdr:to>
    <xdr:pic>
      <xdr:nvPicPr>
        <xdr:cNvPr id="807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7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7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7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7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7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7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895985</xdr:colOff>
      <xdr:row>39</xdr:row>
      <xdr:rowOff>171450</xdr:rowOff>
    </xdr:to>
    <xdr:pic>
      <xdr:nvPicPr>
        <xdr:cNvPr id="807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895985</xdr:colOff>
      <xdr:row>39</xdr:row>
      <xdr:rowOff>171450</xdr:rowOff>
    </xdr:to>
    <xdr:pic>
      <xdr:nvPicPr>
        <xdr:cNvPr id="807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7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7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7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149860</xdr:rowOff>
    </xdr:to>
    <xdr:pic>
      <xdr:nvPicPr>
        <xdr:cNvPr id="807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149860</xdr:rowOff>
    </xdr:to>
    <xdr:pic>
      <xdr:nvPicPr>
        <xdr:cNvPr id="80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7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7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7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7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7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7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7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176530</xdr:rowOff>
    </xdr:to>
    <xdr:pic>
      <xdr:nvPicPr>
        <xdr:cNvPr id="807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176530</xdr:rowOff>
    </xdr:to>
    <xdr:pic>
      <xdr:nvPicPr>
        <xdr:cNvPr id="807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7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7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7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7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7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7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7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7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7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7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7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7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7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7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189865</xdr:rowOff>
    </xdr:to>
    <xdr:pic>
      <xdr:nvPicPr>
        <xdr:cNvPr id="807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189865</xdr:rowOff>
    </xdr:to>
    <xdr:pic>
      <xdr:nvPicPr>
        <xdr:cNvPr id="807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7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7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7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07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7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7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7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7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7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7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7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7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8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8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8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08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8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8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8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08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08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8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8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8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08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8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8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167640</xdr:rowOff>
    </xdr:to>
    <xdr:pic>
      <xdr:nvPicPr>
        <xdr:cNvPr id="808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167640</xdr:rowOff>
    </xdr:to>
    <xdr:pic>
      <xdr:nvPicPr>
        <xdr:cNvPr id="808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176530</xdr:rowOff>
    </xdr:to>
    <xdr:pic>
      <xdr:nvPicPr>
        <xdr:cNvPr id="808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176530</xdr:rowOff>
    </xdr:to>
    <xdr:pic>
      <xdr:nvPicPr>
        <xdr:cNvPr id="808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8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08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8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8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8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8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8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8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8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8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8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08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08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8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8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8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8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8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8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8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8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8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8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8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9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9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9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9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9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09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9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09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9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09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149860</xdr:rowOff>
    </xdr:to>
    <xdr:pic>
      <xdr:nvPicPr>
        <xdr:cNvPr id="80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149860</xdr:rowOff>
    </xdr:to>
    <xdr:pic>
      <xdr:nvPicPr>
        <xdr:cNvPr id="809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9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9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9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09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09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9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9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9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09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9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9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09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9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9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9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09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09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9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9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9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09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171450</xdr:rowOff>
    </xdr:to>
    <xdr:pic>
      <xdr:nvPicPr>
        <xdr:cNvPr id="809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171450</xdr:rowOff>
    </xdr:to>
    <xdr:pic>
      <xdr:nvPicPr>
        <xdr:cNvPr id="809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09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9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9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9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9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9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09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895985</xdr:colOff>
      <xdr:row>39</xdr:row>
      <xdr:rowOff>171450</xdr:rowOff>
    </xdr:to>
    <xdr:pic>
      <xdr:nvPicPr>
        <xdr:cNvPr id="809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895985</xdr:colOff>
      <xdr:row>39</xdr:row>
      <xdr:rowOff>171450</xdr:rowOff>
    </xdr:to>
    <xdr:pic>
      <xdr:nvPicPr>
        <xdr:cNvPr id="809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9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09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09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9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09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09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149860</xdr:rowOff>
    </xdr:to>
    <xdr:pic>
      <xdr:nvPicPr>
        <xdr:cNvPr id="810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149860</xdr:rowOff>
    </xdr:to>
    <xdr:pic>
      <xdr:nvPicPr>
        <xdr:cNvPr id="810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0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0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0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0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0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0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0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10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10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176530</xdr:rowOff>
    </xdr:to>
    <xdr:pic>
      <xdr:nvPicPr>
        <xdr:cNvPr id="810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176530</xdr:rowOff>
    </xdr:to>
    <xdr:pic>
      <xdr:nvPicPr>
        <xdr:cNvPr id="810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0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0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0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0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0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0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0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0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0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0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0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0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10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10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0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0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0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0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189865</xdr:rowOff>
    </xdr:to>
    <xdr:pic>
      <xdr:nvPicPr>
        <xdr:cNvPr id="810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189865</xdr:rowOff>
    </xdr:to>
    <xdr:pic>
      <xdr:nvPicPr>
        <xdr:cNvPr id="810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10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10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10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858520</xdr:colOff>
      <xdr:row>39</xdr:row>
      <xdr:rowOff>176530</xdr:rowOff>
    </xdr:to>
    <xdr:pic>
      <xdr:nvPicPr>
        <xdr:cNvPr id="810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0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0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0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0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10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10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10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10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10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10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10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777240</xdr:colOff>
      <xdr:row>39</xdr:row>
      <xdr:rowOff>167640</xdr:rowOff>
    </xdr:to>
    <xdr:pic>
      <xdr:nvPicPr>
        <xdr:cNvPr id="810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0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0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10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176530</xdr:rowOff>
    </xdr:to>
    <xdr:pic>
      <xdr:nvPicPr>
        <xdr:cNvPr id="810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826770</xdr:colOff>
      <xdr:row>39</xdr:row>
      <xdr:rowOff>167640</xdr:rowOff>
    </xdr:to>
    <xdr:pic>
      <xdr:nvPicPr>
        <xdr:cNvPr id="810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10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10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10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813435</xdr:colOff>
      <xdr:row>39</xdr:row>
      <xdr:rowOff>176530</xdr:rowOff>
    </xdr:to>
    <xdr:pic>
      <xdr:nvPicPr>
        <xdr:cNvPr id="810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10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10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167640</xdr:rowOff>
    </xdr:to>
    <xdr:pic>
      <xdr:nvPicPr>
        <xdr:cNvPr id="810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167640</xdr:rowOff>
    </xdr:to>
    <xdr:pic>
      <xdr:nvPicPr>
        <xdr:cNvPr id="810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176530</xdr:rowOff>
    </xdr:to>
    <xdr:pic>
      <xdr:nvPicPr>
        <xdr:cNvPr id="810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176530</xdr:rowOff>
    </xdr:to>
    <xdr:pic>
      <xdr:nvPicPr>
        <xdr:cNvPr id="810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10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176530</xdr:rowOff>
    </xdr:to>
    <xdr:pic>
      <xdr:nvPicPr>
        <xdr:cNvPr id="810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10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10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10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10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10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10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10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10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10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154305</xdr:rowOff>
    </xdr:to>
    <xdr:pic>
      <xdr:nvPicPr>
        <xdr:cNvPr id="810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189865</xdr:rowOff>
    </xdr:to>
    <xdr:pic>
      <xdr:nvPicPr>
        <xdr:cNvPr id="810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167640</xdr:rowOff>
    </xdr:to>
    <xdr:pic>
      <xdr:nvPicPr>
        <xdr:cNvPr id="81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1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154305</xdr:rowOff>
    </xdr:to>
    <xdr:pic>
      <xdr:nvPicPr>
        <xdr:cNvPr id="81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184785</xdr:rowOff>
    </xdr:to>
    <xdr:pic>
      <xdr:nvPicPr>
        <xdr:cNvPr id="81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1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184785</xdr:rowOff>
    </xdr:to>
    <xdr:pic>
      <xdr:nvPicPr>
        <xdr:cNvPr id="81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1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163195</xdr:rowOff>
    </xdr:to>
    <xdr:pic>
      <xdr:nvPicPr>
        <xdr:cNvPr id="81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1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158750</xdr:rowOff>
    </xdr:to>
    <xdr:pic>
      <xdr:nvPicPr>
        <xdr:cNvPr id="81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149860</xdr:rowOff>
    </xdr:to>
    <xdr:pic>
      <xdr:nvPicPr>
        <xdr:cNvPr id="81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149860</xdr:rowOff>
    </xdr:to>
    <xdr:pic>
      <xdr:nvPicPr>
        <xdr:cNvPr id="81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869315</xdr:colOff>
      <xdr:row>39</xdr:row>
      <xdr:rowOff>171450</xdr:rowOff>
    </xdr:to>
    <xdr:pic>
      <xdr:nvPicPr>
        <xdr:cNvPr id="81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39</xdr:row>
      <xdr:rowOff>0</xdr:rowOff>
    </xdr:from>
    <xdr:to>
      <xdr:col>3</xdr:col>
      <xdr:colOff>763905</xdr:colOff>
      <xdr:row>39</xdr:row>
      <xdr:rowOff>171450</xdr:rowOff>
    </xdr:to>
    <xdr:pic>
      <xdr:nvPicPr>
        <xdr:cNvPr id="81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44576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171450</xdr:rowOff>
    </xdr:to>
    <xdr:pic>
      <xdr:nvPicPr>
        <xdr:cNvPr id="81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817880</xdr:colOff>
      <xdr:row>39</xdr:row>
      <xdr:rowOff>167640</xdr:rowOff>
    </xdr:to>
    <xdr:pic>
      <xdr:nvPicPr>
        <xdr:cNvPr id="81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808990</xdr:colOff>
      <xdr:row>39</xdr:row>
      <xdr:rowOff>171450</xdr:rowOff>
    </xdr:to>
    <xdr:pic>
      <xdr:nvPicPr>
        <xdr:cNvPr id="81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44576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44576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39</xdr:row>
      <xdr:rowOff>0</xdr:rowOff>
    </xdr:from>
    <xdr:to>
      <xdr:col>3</xdr:col>
      <xdr:colOff>770255</xdr:colOff>
      <xdr:row>39</xdr:row>
      <xdr:rowOff>171450</xdr:rowOff>
    </xdr:to>
    <xdr:pic>
      <xdr:nvPicPr>
        <xdr:cNvPr id="81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44576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39</xdr:row>
      <xdr:rowOff>0</xdr:rowOff>
    </xdr:from>
    <xdr:to>
      <xdr:col>3</xdr:col>
      <xdr:colOff>822960</xdr:colOff>
      <xdr:row>39</xdr:row>
      <xdr:rowOff>171450</xdr:rowOff>
    </xdr:to>
    <xdr:pic>
      <xdr:nvPicPr>
        <xdr:cNvPr id="81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44576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1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1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1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947420</xdr:colOff>
      <xdr:row>39</xdr:row>
      <xdr:rowOff>171450</xdr:rowOff>
    </xdr:to>
    <xdr:pic>
      <xdr:nvPicPr>
        <xdr:cNvPr id="81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171450</xdr:rowOff>
    </xdr:to>
    <xdr:pic>
      <xdr:nvPicPr>
        <xdr:cNvPr id="81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873125</xdr:colOff>
      <xdr:row>39</xdr:row>
      <xdr:rowOff>171450</xdr:rowOff>
    </xdr:to>
    <xdr:pic>
      <xdr:nvPicPr>
        <xdr:cNvPr id="81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39</xdr:row>
      <xdr:rowOff>0</xdr:rowOff>
    </xdr:from>
    <xdr:to>
      <xdr:col>3</xdr:col>
      <xdr:colOff>971550</xdr:colOff>
      <xdr:row>39</xdr:row>
      <xdr:rowOff>171450</xdr:rowOff>
    </xdr:to>
    <xdr:pic>
      <xdr:nvPicPr>
        <xdr:cNvPr id="81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44576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39</xdr:row>
      <xdr:rowOff>0</xdr:rowOff>
    </xdr:from>
    <xdr:to>
      <xdr:col>3</xdr:col>
      <xdr:colOff>894080</xdr:colOff>
      <xdr:row>39</xdr:row>
      <xdr:rowOff>171450</xdr:rowOff>
    </xdr:to>
    <xdr:pic>
      <xdr:nvPicPr>
        <xdr:cNvPr id="81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44576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895985</xdr:colOff>
      <xdr:row>13</xdr:row>
      <xdr:rowOff>171450</xdr:rowOff>
    </xdr:to>
    <xdr:pic>
      <xdr:nvPicPr>
        <xdr:cNvPr id="1580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895985</xdr:colOff>
      <xdr:row>13</xdr:row>
      <xdr:rowOff>171450</xdr:rowOff>
    </xdr:to>
    <xdr:pic>
      <xdr:nvPicPr>
        <xdr:cNvPr id="1580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0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0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0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0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0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0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0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0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149860</xdr:rowOff>
    </xdr:to>
    <xdr:pic>
      <xdr:nvPicPr>
        <xdr:cNvPr id="158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149860</xdr:rowOff>
    </xdr:to>
    <xdr:pic>
      <xdr:nvPicPr>
        <xdr:cNvPr id="158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176530</xdr:rowOff>
    </xdr:to>
    <xdr:pic>
      <xdr:nvPicPr>
        <xdr:cNvPr id="158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176530</xdr:rowOff>
    </xdr:to>
    <xdr:pic>
      <xdr:nvPicPr>
        <xdr:cNvPr id="158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189865</xdr:rowOff>
    </xdr:to>
    <xdr:pic>
      <xdr:nvPicPr>
        <xdr:cNvPr id="158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189865</xdr:rowOff>
    </xdr:to>
    <xdr:pic>
      <xdr:nvPicPr>
        <xdr:cNvPr id="158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167640</xdr:rowOff>
    </xdr:to>
    <xdr:pic>
      <xdr:nvPicPr>
        <xdr:cNvPr id="158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167640</xdr:rowOff>
    </xdr:to>
    <xdr:pic>
      <xdr:nvPicPr>
        <xdr:cNvPr id="158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176530</xdr:rowOff>
    </xdr:to>
    <xdr:pic>
      <xdr:nvPicPr>
        <xdr:cNvPr id="158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176530</xdr:rowOff>
    </xdr:to>
    <xdr:pic>
      <xdr:nvPicPr>
        <xdr:cNvPr id="158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149860</xdr:rowOff>
    </xdr:to>
    <xdr:pic>
      <xdr:nvPicPr>
        <xdr:cNvPr id="158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149860</xdr:rowOff>
    </xdr:to>
    <xdr:pic>
      <xdr:nvPicPr>
        <xdr:cNvPr id="158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171450</xdr:rowOff>
    </xdr:to>
    <xdr:pic>
      <xdr:nvPicPr>
        <xdr:cNvPr id="158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171450</xdr:rowOff>
    </xdr:to>
    <xdr:pic>
      <xdr:nvPicPr>
        <xdr:cNvPr id="158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895985</xdr:colOff>
      <xdr:row>13</xdr:row>
      <xdr:rowOff>171450</xdr:rowOff>
    </xdr:to>
    <xdr:pic>
      <xdr:nvPicPr>
        <xdr:cNvPr id="158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895985</xdr:colOff>
      <xdr:row>13</xdr:row>
      <xdr:rowOff>171450</xdr:rowOff>
    </xdr:to>
    <xdr:pic>
      <xdr:nvPicPr>
        <xdr:cNvPr id="158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149860</xdr:rowOff>
    </xdr:to>
    <xdr:pic>
      <xdr:nvPicPr>
        <xdr:cNvPr id="158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149860</xdr:rowOff>
    </xdr:to>
    <xdr:pic>
      <xdr:nvPicPr>
        <xdr:cNvPr id="158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176530</xdr:rowOff>
    </xdr:to>
    <xdr:pic>
      <xdr:nvPicPr>
        <xdr:cNvPr id="158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176530</xdr:rowOff>
    </xdr:to>
    <xdr:pic>
      <xdr:nvPicPr>
        <xdr:cNvPr id="158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189865</xdr:rowOff>
    </xdr:to>
    <xdr:pic>
      <xdr:nvPicPr>
        <xdr:cNvPr id="158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189865</xdr:rowOff>
    </xdr:to>
    <xdr:pic>
      <xdr:nvPicPr>
        <xdr:cNvPr id="158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167640</xdr:rowOff>
    </xdr:to>
    <xdr:pic>
      <xdr:nvPicPr>
        <xdr:cNvPr id="158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167640</xdr:rowOff>
    </xdr:to>
    <xdr:pic>
      <xdr:nvPicPr>
        <xdr:cNvPr id="158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176530</xdr:rowOff>
    </xdr:to>
    <xdr:pic>
      <xdr:nvPicPr>
        <xdr:cNvPr id="158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176530</xdr:rowOff>
    </xdr:to>
    <xdr:pic>
      <xdr:nvPicPr>
        <xdr:cNvPr id="158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149860</xdr:rowOff>
    </xdr:to>
    <xdr:pic>
      <xdr:nvPicPr>
        <xdr:cNvPr id="158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149860</xdr:rowOff>
    </xdr:to>
    <xdr:pic>
      <xdr:nvPicPr>
        <xdr:cNvPr id="158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5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5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5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5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171450</xdr:rowOff>
    </xdr:to>
    <xdr:pic>
      <xdr:nvPicPr>
        <xdr:cNvPr id="1585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171450</xdr:rowOff>
    </xdr:to>
    <xdr:pic>
      <xdr:nvPicPr>
        <xdr:cNvPr id="1585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5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5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895985</xdr:colOff>
      <xdr:row>13</xdr:row>
      <xdr:rowOff>171450</xdr:rowOff>
    </xdr:to>
    <xdr:pic>
      <xdr:nvPicPr>
        <xdr:cNvPr id="158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895985</xdr:colOff>
      <xdr:row>13</xdr:row>
      <xdr:rowOff>171450</xdr:rowOff>
    </xdr:to>
    <xdr:pic>
      <xdr:nvPicPr>
        <xdr:cNvPr id="1585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5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5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6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149860</xdr:rowOff>
    </xdr:to>
    <xdr:pic>
      <xdr:nvPicPr>
        <xdr:cNvPr id="158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149860</xdr:rowOff>
    </xdr:to>
    <xdr:pic>
      <xdr:nvPicPr>
        <xdr:cNvPr id="158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6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6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6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6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6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6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6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176530</xdr:rowOff>
    </xdr:to>
    <xdr:pic>
      <xdr:nvPicPr>
        <xdr:cNvPr id="1586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176530</xdr:rowOff>
    </xdr:to>
    <xdr:pic>
      <xdr:nvPicPr>
        <xdr:cNvPr id="1586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6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6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6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6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6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6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6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6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6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6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6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6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6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6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6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189865</xdr:rowOff>
    </xdr:to>
    <xdr:pic>
      <xdr:nvPicPr>
        <xdr:cNvPr id="1586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189865</xdr:rowOff>
    </xdr:to>
    <xdr:pic>
      <xdr:nvPicPr>
        <xdr:cNvPr id="1586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6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6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6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858520</xdr:colOff>
      <xdr:row>13</xdr:row>
      <xdr:rowOff>176530</xdr:rowOff>
    </xdr:to>
    <xdr:pic>
      <xdr:nvPicPr>
        <xdr:cNvPr id="1586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6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6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6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6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6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6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6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6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6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6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6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777240</xdr:colOff>
      <xdr:row>13</xdr:row>
      <xdr:rowOff>167640</xdr:rowOff>
    </xdr:to>
    <xdr:pic>
      <xdr:nvPicPr>
        <xdr:cNvPr id="1586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6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6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6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176530</xdr:rowOff>
    </xdr:to>
    <xdr:pic>
      <xdr:nvPicPr>
        <xdr:cNvPr id="1586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826770</xdr:colOff>
      <xdr:row>13</xdr:row>
      <xdr:rowOff>167640</xdr:rowOff>
    </xdr:to>
    <xdr:pic>
      <xdr:nvPicPr>
        <xdr:cNvPr id="1586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6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6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6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813435</xdr:colOff>
      <xdr:row>13</xdr:row>
      <xdr:rowOff>176530</xdr:rowOff>
    </xdr:to>
    <xdr:pic>
      <xdr:nvPicPr>
        <xdr:cNvPr id="1586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6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6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167640</xdr:rowOff>
    </xdr:to>
    <xdr:pic>
      <xdr:nvPicPr>
        <xdr:cNvPr id="1586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167640</xdr:rowOff>
    </xdr:to>
    <xdr:pic>
      <xdr:nvPicPr>
        <xdr:cNvPr id="1586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176530</xdr:rowOff>
    </xdr:to>
    <xdr:pic>
      <xdr:nvPicPr>
        <xdr:cNvPr id="158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176530</xdr:rowOff>
    </xdr:to>
    <xdr:pic>
      <xdr:nvPicPr>
        <xdr:cNvPr id="1586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176530</xdr:rowOff>
    </xdr:to>
    <xdr:pic>
      <xdr:nvPicPr>
        <xdr:cNvPr id="1586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6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6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6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6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6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6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6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7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154305</xdr:rowOff>
    </xdr:to>
    <xdr:pic>
      <xdr:nvPicPr>
        <xdr:cNvPr id="1587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189865</xdr:rowOff>
    </xdr:to>
    <xdr:pic>
      <xdr:nvPicPr>
        <xdr:cNvPr id="1587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7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7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7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7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7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7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7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7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7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7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7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7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167640</xdr:rowOff>
    </xdr:to>
    <xdr:pic>
      <xdr:nvPicPr>
        <xdr:cNvPr id="1587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7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154305</xdr:rowOff>
    </xdr:to>
    <xdr:pic>
      <xdr:nvPicPr>
        <xdr:cNvPr id="1587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7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184785</xdr:rowOff>
    </xdr:to>
    <xdr:pic>
      <xdr:nvPicPr>
        <xdr:cNvPr id="1587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7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184785</xdr:rowOff>
    </xdr:to>
    <xdr:pic>
      <xdr:nvPicPr>
        <xdr:cNvPr id="1587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7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163195</xdr:rowOff>
    </xdr:to>
    <xdr:pic>
      <xdr:nvPicPr>
        <xdr:cNvPr id="158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7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158750</xdr:rowOff>
    </xdr:to>
    <xdr:pic>
      <xdr:nvPicPr>
        <xdr:cNvPr id="1587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149860</xdr:rowOff>
    </xdr:to>
    <xdr:pic>
      <xdr:nvPicPr>
        <xdr:cNvPr id="1587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149860</xdr:rowOff>
    </xdr:to>
    <xdr:pic>
      <xdr:nvPicPr>
        <xdr:cNvPr id="1587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869315</xdr:colOff>
      <xdr:row>13</xdr:row>
      <xdr:rowOff>171450</xdr:rowOff>
    </xdr:to>
    <xdr:pic>
      <xdr:nvPicPr>
        <xdr:cNvPr id="1587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7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7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7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13</xdr:row>
      <xdr:rowOff>0</xdr:rowOff>
    </xdr:from>
    <xdr:to>
      <xdr:col>3</xdr:col>
      <xdr:colOff>763905</xdr:colOff>
      <xdr:row>13</xdr:row>
      <xdr:rowOff>171450</xdr:rowOff>
    </xdr:to>
    <xdr:pic>
      <xdr:nvPicPr>
        <xdr:cNvPr id="1587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83921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8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8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8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171450</xdr:rowOff>
    </xdr:to>
    <xdr:pic>
      <xdr:nvPicPr>
        <xdr:cNvPr id="1588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8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8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8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817880</xdr:colOff>
      <xdr:row>13</xdr:row>
      <xdr:rowOff>167640</xdr:rowOff>
    </xdr:to>
    <xdr:pic>
      <xdr:nvPicPr>
        <xdr:cNvPr id="1588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8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8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8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13</xdr:row>
      <xdr:rowOff>0</xdr:rowOff>
    </xdr:from>
    <xdr:to>
      <xdr:col>3</xdr:col>
      <xdr:colOff>808990</xdr:colOff>
      <xdr:row>13</xdr:row>
      <xdr:rowOff>171450</xdr:rowOff>
    </xdr:to>
    <xdr:pic>
      <xdr:nvPicPr>
        <xdr:cNvPr id="1588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83921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83921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8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8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8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13</xdr:row>
      <xdr:rowOff>0</xdr:rowOff>
    </xdr:from>
    <xdr:to>
      <xdr:col>3</xdr:col>
      <xdr:colOff>770255</xdr:colOff>
      <xdr:row>13</xdr:row>
      <xdr:rowOff>171450</xdr:rowOff>
    </xdr:to>
    <xdr:pic>
      <xdr:nvPicPr>
        <xdr:cNvPr id="1588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83921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13</xdr:row>
      <xdr:rowOff>0</xdr:rowOff>
    </xdr:from>
    <xdr:to>
      <xdr:col>3</xdr:col>
      <xdr:colOff>822960</xdr:colOff>
      <xdr:row>13</xdr:row>
      <xdr:rowOff>171450</xdr:rowOff>
    </xdr:to>
    <xdr:pic>
      <xdr:nvPicPr>
        <xdr:cNvPr id="1588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83921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8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8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8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947420</xdr:colOff>
      <xdr:row>13</xdr:row>
      <xdr:rowOff>171450</xdr:rowOff>
    </xdr:to>
    <xdr:pic>
      <xdr:nvPicPr>
        <xdr:cNvPr id="1588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171450</xdr:rowOff>
    </xdr:to>
    <xdr:pic>
      <xdr:nvPicPr>
        <xdr:cNvPr id="1588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873125</xdr:colOff>
      <xdr:row>13</xdr:row>
      <xdr:rowOff>171450</xdr:rowOff>
    </xdr:to>
    <xdr:pic>
      <xdr:nvPicPr>
        <xdr:cNvPr id="1588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13</xdr:row>
      <xdr:rowOff>0</xdr:rowOff>
    </xdr:from>
    <xdr:to>
      <xdr:col>3</xdr:col>
      <xdr:colOff>971550</xdr:colOff>
      <xdr:row>13</xdr:row>
      <xdr:rowOff>171450</xdr:rowOff>
    </xdr:to>
    <xdr:pic>
      <xdr:nvPicPr>
        <xdr:cNvPr id="1588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83921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8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8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8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8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8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13</xdr:row>
      <xdr:rowOff>0</xdr:rowOff>
    </xdr:from>
    <xdr:to>
      <xdr:col>3</xdr:col>
      <xdr:colOff>894080</xdr:colOff>
      <xdr:row>13</xdr:row>
      <xdr:rowOff>171450</xdr:rowOff>
    </xdr:to>
    <xdr:pic>
      <xdr:nvPicPr>
        <xdr:cNvPr id="1588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83921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31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31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312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31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31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37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37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380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38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38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38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390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39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39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45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45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45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45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45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46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46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46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46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46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53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54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54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54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54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60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60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609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61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61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61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619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62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62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68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68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68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68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68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6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69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69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69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69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69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7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7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7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7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7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7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76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76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770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77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77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83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83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83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83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8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8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8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8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8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8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84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84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84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84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85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91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91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91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91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91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92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92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92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692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692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69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699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699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6999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00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00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06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06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06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06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0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0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0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0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0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0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07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07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07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07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07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14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14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14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14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14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15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15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15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15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15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22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22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22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22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23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29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29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29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29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30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30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30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30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30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37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37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37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373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37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381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38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383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38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38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45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45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457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458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45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52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52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52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52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53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53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535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53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53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59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60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60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602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60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610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611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612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613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614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6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68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68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68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68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68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75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75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75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75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7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7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7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7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7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76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76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76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76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76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82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82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83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83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83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8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8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8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8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8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41</xdr:row>
      <xdr:rowOff>0</xdr:rowOff>
    </xdr:from>
    <xdr:to>
      <xdr:col>3</xdr:col>
      <xdr:colOff>737870</xdr:colOff>
      <xdr:row>41</xdr:row>
      <xdr:rowOff>171450</xdr:rowOff>
    </xdr:to>
    <xdr:pic>
      <xdr:nvPicPr>
        <xdr:cNvPr id="2378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1595" y="2563876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41</xdr:row>
      <xdr:rowOff>0</xdr:rowOff>
    </xdr:from>
    <xdr:to>
      <xdr:col>6</xdr:col>
      <xdr:colOff>38735</xdr:colOff>
      <xdr:row>41</xdr:row>
      <xdr:rowOff>191135</xdr:rowOff>
    </xdr:to>
    <xdr:pic>
      <xdr:nvPicPr>
        <xdr:cNvPr id="23783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3845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133350</xdr:colOff>
      <xdr:row>41</xdr:row>
      <xdr:rowOff>0</xdr:rowOff>
    </xdr:from>
    <xdr:to>
      <xdr:col>7</xdr:col>
      <xdr:colOff>266700</xdr:colOff>
      <xdr:row>41</xdr:row>
      <xdr:rowOff>191135</xdr:rowOff>
    </xdr:to>
    <xdr:pic>
      <xdr:nvPicPr>
        <xdr:cNvPr id="23784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33665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19050</xdr:colOff>
      <xdr:row>41</xdr:row>
      <xdr:rowOff>191135</xdr:rowOff>
    </xdr:to>
    <xdr:pic>
      <xdr:nvPicPr>
        <xdr:cNvPr id="23784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19685</xdr:colOff>
      <xdr:row>41</xdr:row>
      <xdr:rowOff>191135</xdr:rowOff>
    </xdr:to>
    <xdr:pic>
      <xdr:nvPicPr>
        <xdr:cNvPr id="23784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44150" y="2563876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133350</xdr:colOff>
      <xdr:row>41</xdr:row>
      <xdr:rowOff>191135</xdr:rowOff>
    </xdr:to>
    <xdr:pic>
      <xdr:nvPicPr>
        <xdr:cNvPr id="23784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05960" y="2563876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895985</xdr:colOff>
      <xdr:row>41</xdr:row>
      <xdr:rowOff>171450</xdr:rowOff>
    </xdr:to>
    <xdr:pic>
      <xdr:nvPicPr>
        <xdr:cNvPr id="2379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895985</xdr:colOff>
      <xdr:row>41</xdr:row>
      <xdr:rowOff>171450</xdr:rowOff>
    </xdr:to>
    <xdr:pic>
      <xdr:nvPicPr>
        <xdr:cNvPr id="2379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79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79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149860</xdr:rowOff>
    </xdr:to>
    <xdr:pic>
      <xdr:nvPicPr>
        <xdr:cNvPr id="2379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149860</xdr:rowOff>
    </xdr:to>
    <xdr:pic>
      <xdr:nvPicPr>
        <xdr:cNvPr id="2379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79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79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79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79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79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79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79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176530</xdr:rowOff>
    </xdr:to>
    <xdr:pic>
      <xdr:nvPicPr>
        <xdr:cNvPr id="2379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176530</xdr:rowOff>
    </xdr:to>
    <xdr:pic>
      <xdr:nvPicPr>
        <xdr:cNvPr id="2379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7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79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79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79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79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79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79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79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79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79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79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7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79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79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79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79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79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189865</xdr:rowOff>
    </xdr:to>
    <xdr:pic>
      <xdr:nvPicPr>
        <xdr:cNvPr id="2379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189865</xdr:rowOff>
    </xdr:to>
    <xdr:pic>
      <xdr:nvPicPr>
        <xdr:cNvPr id="2379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79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79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79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79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79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79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79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79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79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79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79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79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79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79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79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79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79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79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79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79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79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79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167640</xdr:rowOff>
    </xdr:to>
    <xdr:pic>
      <xdr:nvPicPr>
        <xdr:cNvPr id="2379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167640</xdr:rowOff>
    </xdr:to>
    <xdr:pic>
      <xdr:nvPicPr>
        <xdr:cNvPr id="2380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176530</xdr:rowOff>
    </xdr:to>
    <xdr:pic>
      <xdr:nvPicPr>
        <xdr:cNvPr id="2380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176530</xdr:rowOff>
    </xdr:to>
    <xdr:pic>
      <xdr:nvPicPr>
        <xdr:cNvPr id="2380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0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0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0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0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0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0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0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0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0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0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0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0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0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0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0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0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0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0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0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0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0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0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0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0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0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0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0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0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0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0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0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0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0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0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0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0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0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0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0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0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149860</xdr:rowOff>
    </xdr:to>
    <xdr:pic>
      <xdr:nvPicPr>
        <xdr:cNvPr id="2380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149860</xdr:rowOff>
    </xdr:to>
    <xdr:pic>
      <xdr:nvPicPr>
        <xdr:cNvPr id="238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171450</xdr:rowOff>
    </xdr:to>
    <xdr:pic>
      <xdr:nvPicPr>
        <xdr:cNvPr id="238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171450</xdr:rowOff>
    </xdr:to>
    <xdr:pic>
      <xdr:nvPicPr>
        <xdr:cNvPr id="238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895985</xdr:colOff>
      <xdr:row>41</xdr:row>
      <xdr:rowOff>171450</xdr:rowOff>
    </xdr:to>
    <xdr:pic>
      <xdr:nvPicPr>
        <xdr:cNvPr id="238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895985</xdr:colOff>
      <xdr:row>41</xdr:row>
      <xdr:rowOff>171450</xdr:rowOff>
    </xdr:to>
    <xdr:pic>
      <xdr:nvPicPr>
        <xdr:cNvPr id="238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149860</xdr:rowOff>
    </xdr:to>
    <xdr:pic>
      <xdr:nvPicPr>
        <xdr:cNvPr id="238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149860</xdr:rowOff>
    </xdr:to>
    <xdr:pic>
      <xdr:nvPicPr>
        <xdr:cNvPr id="238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176530</xdr:rowOff>
    </xdr:to>
    <xdr:pic>
      <xdr:nvPicPr>
        <xdr:cNvPr id="238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176530</xdr:rowOff>
    </xdr:to>
    <xdr:pic>
      <xdr:nvPicPr>
        <xdr:cNvPr id="238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189865</xdr:rowOff>
    </xdr:to>
    <xdr:pic>
      <xdr:nvPicPr>
        <xdr:cNvPr id="238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189865</xdr:rowOff>
    </xdr:to>
    <xdr:pic>
      <xdr:nvPicPr>
        <xdr:cNvPr id="238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167640</xdr:rowOff>
    </xdr:to>
    <xdr:pic>
      <xdr:nvPicPr>
        <xdr:cNvPr id="238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167640</xdr:rowOff>
    </xdr:to>
    <xdr:pic>
      <xdr:nvPicPr>
        <xdr:cNvPr id="238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176530</xdr:rowOff>
    </xdr:to>
    <xdr:pic>
      <xdr:nvPicPr>
        <xdr:cNvPr id="238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176530</xdr:rowOff>
    </xdr:to>
    <xdr:pic>
      <xdr:nvPicPr>
        <xdr:cNvPr id="238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149860</xdr:rowOff>
    </xdr:to>
    <xdr:pic>
      <xdr:nvPicPr>
        <xdr:cNvPr id="238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149860</xdr:rowOff>
    </xdr:to>
    <xdr:pic>
      <xdr:nvPicPr>
        <xdr:cNvPr id="238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171450</xdr:rowOff>
    </xdr:to>
    <xdr:pic>
      <xdr:nvPicPr>
        <xdr:cNvPr id="238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171450</xdr:rowOff>
    </xdr:to>
    <xdr:pic>
      <xdr:nvPicPr>
        <xdr:cNvPr id="238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895985</xdr:colOff>
      <xdr:row>41</xdr:row>
      <xdr:rowOff>171450</xdr:rowOff>
    </xdr:to>
    <xdr:pic>
      <xdr:nvPicPr>
        <xdr:cNvPr id="238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895985</xdr:colOff>
      <xdr:row>41</xdr:row>
      <xdr:rowOff>171450</xdr:rowOff>
    </xdr:to>
    <xdr:pic>
      <xdr:nvPicPr>
        <xdr:cNvPr id="238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81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149860</xdr:rowOff>
    </xdr:to>
    <xdr:pic>
      <xdr:nvPicPr>
        <xdr:cNvPr id="238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149860</xdr:rowOff>
    </xdr:to>
    <xdr:pic>
      <xdr:nvPicPr>
        <xdr:cNvPr id="238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176530</xdr:rowOff>
    </xdr:to>
    <xdr:pic>
      <xdr:nvPicPr>
        <xdr:cNvPr id="238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176530</xdr:rowOff>
    </xdr:to>
    <xdr:pic>
      <xdr:nvPicPr>
        <xdr:cNvPr id="238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189865</xdr:rowOff>
    </xdr:to>
    <xdr:pic>
      <xdr:nvPicPr>
        <xdr:cNvPr id="238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189865</xdr:rowOff>
    </xdr:to>
    <xdr:pic>
      <xdr:nvPicPr>
        <xdr:cNvPr id="238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858520</xdr:colOff>
      <xdr:row>41</xdr:row>
      <xdr:rowOff>176530</xdr:rowOff>
    </xdr:to>
    <xdr:pic>
      <xdr:nvPicPr>
        <xdr:cNvPr id="238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2763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777240</xdr:colOff>
      <xdr:row>41</xdr:row>
      <xdr:rowOff>167640</xdr:rowOff>
    </xdr:to>
    <xdr:pic>
      <xdr:nvPicPr>
        <xdr:cNvPr id="238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5430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176530</xdr:rowOff>
    </xdr:to>
    <xdr:pic>
      <xdr:nvPicPr>
        <xdr:cNvPr id="238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826770</xdr:colOff>
      <xdr:row>41</xdr:row>
      <xdr:rowOff>167640</xdr:rowOff>
    </xdr:to>
    <xdr:pic>
      <xdr:nvPicPr>
        <xdr:cNvPr id="238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4224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813435</xdr:colOff>
      <xdr:row>41</xdr:row>
      <xdr:rowOff>176530</xdr:rowOff>
    </xdr:to>
    <xdr:pic>
      <xdr:nvPicPr>
        <xdr:cNvPr id="238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890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167640</xdr:rowOff>
    </xdr:to>
    <xdr:pic>
      <xdr:nvPicPr>
        <xdr:cNvPr id="238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167640</xdr:rowOff>
    </xdr:to>
    <xdr:pic>
      <xdr:nvPicPr>
        <xdr:cNvPr id="238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176530</xdr:rowOff>
    </xdr:to>
    <xdr:pic>
      <xdr:nvPicPr>
        <xdr:cNvPr id="238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176530</xdr:rowOff>
    </xdr:to>
    <xdr:pic>
      <xdr:nvPicPr>
        <xdr:cNvPr id="238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176530</xdr:rowOff>
    </xdr:to>
    <xdr:pic>
      <xdr:nvPicPr>
        <xdr:cNvPr id="238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154305</xdr:rowOff>
    </xdr:to>
    <xdr:pic>
      <xdr:nvPicPr>
        <xdr:cNvPr id="238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189865</xdr:rowOff>
    </xdr:to>
    <xdr:pic>
      <xdr:nvPicPr>
        <xdr:cNvPr id="238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9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5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08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5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5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167640</xdr:rowOff>
    </xdr:to>
    <xdr:pic>
      <xdr:nvPicPr>
        <xdr:cNvPr id="238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5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5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154305</xdr:rowOff>
    </xdr:to>
    <xdr:pic>
      <xdr:nvPicPr>
        <xdr:cNvPr id="238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5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184785</xdr:rowOff>
    </xdr:to>
    <xdr:pic>
      <xdr:nvPicPr>
        <xdr:cNvPr id="238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5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184785</xdr:rowOff>
    </xdr:to>
    <xdr:pic>
      <xdr:nvPicPr>
        <xdr:cNvPr id="238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5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163195</xdr:rowOff>
    </xdr:to>
    <xdr:pic>
      <xdr:nvPicPr>
        <xdr:cNvPr id="238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6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158750</xdr:rowOff>
    </xdr:to>
    <xdr:pic>
      <xdr:nvPicPr>
        <xdr:cNvPr id="238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149860</xdr:rowOff>
    </xdr:to>
    <xdr:pic>
      <xdr:nvPicPr>
        <xdr:cNvPr id="2386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149860</xdr:rowOff>
    </xdr:to>
    <xdr:pic>
      <xdr:nvPicPr>
        <xdr:cNvPr id="238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869315</xdr:colOff>
      <xdr:row>41</xdr:row>
      <xdr:rowOff>171450</xdr:rowOff>
    </xdr:to>
    <xdr:pic>
      <xdr:nvPicPr>
        <xdr:cNvPr id="238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384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41</xdr:row>
      <xdr:rowOff>0</xdr:rowOff>
    </xdr:from>
    <xdr:to>
      <xdr:col>3</xdr:col>
      <xdr:colOff>763905</xdr:colOff>
      <xdr:row>41</xdr:row>
      <xdr:rowOff>171450</xdr:rowOff>
    </xdr:to>
    <xdr:pic>
      <xdr:nvPicPr>
        <xdr:cNvPr id="238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25638760"/>
          <a:ext cx="1409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6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6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171450</xdr:rowOff>
    </xdr:to>
    <xdr:pic>
      <xdr:nvPicPr>
        <xdr:cNvPr id="2386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6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6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6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817880</xdr:colOff>
      <xdr:row>41</xdr:row>
      <xdr:rowOff>167640</xdr:rowOff>
    </xdr:to>
    <xdr:pic>
      <xdr:nvPicPr>
        <xdr:cNvPr id="2386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3335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6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6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6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684530</xdr:colOff>
      <xdr:row>41</xdr:row>
      <xdr:rowOff>0</xdr:rowOff>
    </xdr:from>
    <xdr:to>
      <xdr:col>3</xdr:col>
      <xdr:colOff>808990</xdr:colOff>
      <xdr:row>41</xdr:row>
      <xdr:rowOff>171450</xdr:rowOff>
    </xdr:to>
    <xdr:pic>
      <xdr:nvPicPr>
        <xdr:cNvPr id="2386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8905" y="25638760"/>
          <a:ext cx="1244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734060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8435" y="25638760"/>
          <a:ext cx="2374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6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6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6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619760</xdr:colOff>
      <xdr:row>41</xdr:row>
      <xdr:rowOff>0</xdr:rowOff>
    </xdr:from>
    <xdr:to>
      <xdr:col>3</xdr:col>
      <xdr:colOff>770255</xdr:colOff>
      <xdr:row>41</xdr:row>
      <xdr:rowOff>171450</xdr:rowOff>
    </xdr:to>
    <xdr:pic>
      <xdr:nvPicPr>
        <xdr:cNvPr id="2386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4135" y="25638760"/>
          <a:ext cx="1504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687070</xdr:colOff>
      <xdr:row>41</xdr:row>
      <xdr:rowOff>0</xdr:rowOff>
    </xdr:from>
    <xdr:to>
      <xdr:col>3</xdr:col>
      <xdr:colOff>822960</xdr:colOff>
      <xdr:row>41</xdr:row>
      <xdr:rowOff>171450</xdr:rowOff>
    </xdr:to>
    <xdr:pic>
      <xdr:nvPicPr>
        <xdr:cNvPr id="2386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1445" y="25638760"/>
          <a:ext cx="135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6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6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6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947420</xdr:colOff>
      <xdr:row>41</xdr:row>
      <xdr:rowOff>171450</xdr:rowOff>
    </xdr:to>
    <xdr:pic>
      <xdr:nvPicPr>
        <xdr:cNvPr id="2386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2095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171450</xdr:rowOff>
    </xdr:to>
    <xdr:pic>
      <xdr:nvPicPr>
        <xdr:cNvPr id="2386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873125</xdr:colOff>
      <xdr:row>41</xdr:row>
      <xdr:rowOff>171450</xdr:rowOff>
    </xdr:to>
    <xdr:pic>
      <xdr:nvPicPr>
        <xdr:cNvPr id="2386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1422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730885</xdr:colOff>
      <xdr:row>41</xdr:row>
      <xdr:rowOff>0</xdr:rowOff>
    </xdr:from>
    <xdr:to>
      <xdr:col>3</xdr:col>
      <xdr:colOff>971550</xdr:colOff>
      <xdr:row>41</xdr:row>
      <xdr:rowOff>171450</xdr:rowOff>
    </xdr:to>
    <xdr:pic>
      <xdr:nvPicPr>
        <xdr:cNvPr id="2386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5260" y="25638760"/>
          <a:ext cx="2406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6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6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6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6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6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737870</xdr:colOff>
      <xdr:row>41</xdr:row>
      <xdr:rowOff>0</xdr:rowOff>
    </xdr:from>
    <xdr:to>
      <xdr:col>3</xdr:col>
      <xdr:colOff>894080</xdr:colOff>
      <xdr:row>41</xdr:row>
      <xdr:rowOff>171450</xdr:rowOff>
    </xdr:to>
    <xdr:pic>
      <xdr:nvPicPr>
        <xdr:cNvPr id="2386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2245" y="25638760"/>
          <a:ext cx="156210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tabSelected="1" zoomScale="70" zoomScaleNormal="70" topLeftCell="C1" workbookViewId="0">
      <pane ySplit="4" topLeftCell="A5" activePane="bottomLeft" state="frozen"/>
      <selection/>
      <selection pane="bottomLeft" activeCell="A1" sqref="A1:T1"/>
    </sheetView>
  </sheetViews>
  <sheetFormatPr defaultColWidth="9" defaultRowHeight="23"/>
  <cols>
    <col min="1" max="1" width="6.59090909090909" style="5" customWidth="1"/>
    <col min="2" max="2" width="10.9090909090909" style="6" customWidth="1"/>
    <col min="3" max="3" width="29.0909090909091" style="6" customWidth="1"/>
    <col min="4" max="4" width="17.9181818181818" style="6" customWidth="1"/>
    <col min="5" max="5" width="14.8181818181818" style="7" customWidth="1"/>
    <col min="6" max="6" width="15.3727272727273" style="7" customWidth="1"/>
    <col min="7" max="9" width="14.1090909090909" style="7" customWidth="1"/>
    <col min="10" max="10" width="11.0636363636364" style="5" customWidth="1"/>
    <col min="11" max="11" width="24.2818181818182" style="8" customWidth="1"/>
    <col min="12" max="12" width="16.0545454545455" style="7" customWidth="1"/>
    <col min="13" max="13" width="12.8545454545455" style="7" customWidth="1"/>
    <col min="14" max="14" width="11.6818181818182" style="9" customWidth="1"/>
    <col min="15" max="16" width="10.6363636363636" style="9" customWidth="1"/>
    <col min="17" max="17" width="16.8818181818182" style="9" customWidth="1"/>
    <col min="18" max="18" width="12.7181818181818" style="9" customWidth="1"/>
    <col min="19" max="19" width="15.3272727272727" style="9" customWidth="1"/>
    <col min="20" max="20" width="12.2" style="10" customWidth="1"/>
    <col min="21" max="21" width="13.7636363636364" style="1" customWidth="1"/>
    <col min="22" max="22" width="12.8181818181818" style="1"/>
    <col min="23" max="16384" width="9" style="1"/>
  </cols>
  <sheetData>
    <row r="1" s="1" customFormat="1" ht="47.1" customHeight="1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2" customFormat="1" ht="36" customHeight="1" spans="1:20">
      <c r="A2" s="12" t="s">
        <v>1</v>
      </c>
      <c r="B2" s="12"/>
      <c r="C2" s="12"/>
      <c r="D2" s="12"/>
      <c r="E2" s="13"/>
      <c r="F2" s="13"/>
      <c r="G2" s="13"/>
      <c r="H2" s="13"/>
      <c r="I2" s="13"/>
      <c r="J2" s="49"/>
      <c r="K2" s="49"/>
      <c r="L2" s="49"/>
      <c r="M2" s="49"/>
      <c r="N2" s="50"/>
      <c r="O2" s="50"/>
      <c r="P2" s="50"/>
      <c r="Q2" s="50"/>
      <c r="R2" s="50"/>
      <c r="S2" s="50"/>
      <c r="T2" s="10"/>
    </row>
    <row r="3" s="2" customFormat="1" ht="40.7" customHeight="1" spans="1:22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/>
      <c r="G3" s="14"/>
      <c r="H3" s="14"/>
      <c r="I3" s="14"/>
      <c r="J3" s="14" t="s">
        <v>7</v>
      </c>
      <c r="K3" s="51" t="s">
        <v>8</v>
      </c>
      <c r="L3" s="51"/>
      <c r="M3" s="51"/>
      <c r="N3" s="51"/>
      <c r="O3" s="51"/>
      <c r="P3" s="51"/>
      <c r="Q3" s="51"/>
      <c r="R3" s="51"/>
      <c r="S3" s="51"/>
      <c r="T3" s="73" t="s">
        <v>9</v>
      </c>
      <c r="U3" s="74" t="s">
        <v>10</v>
      </c>
      <c r="V3" s="74" t="s">
        <v>11</v>
      </c>
    </row>
    <row r="4" s="2" customFormat="1" ht="78" customHeight="1" spans="1:22">
      <c r="A4" s="14"/>
      <c r="B4" s="14"/>
      <c r="C4" s="15"/>
      <c r="D4" s="14"/>
      <c r="E4" s="14" t="s">
        <v>12</v>
      </c>
      <c r="F4" s="14" t="s">
        <v>13</v>
      </c>
      <c r="G4" s="16" t="s">
        <v>14</v>
      </c>
      <c r="H4" s="16" t="s">
        <v>15</v>
      </c>
      <c r="I4" s="16" t="s">
        <v>16</v>
      </c>
      <c r="J4" s="14"/>
      <c r="K4" s="52" t="s">
        <v>17</v>
      </c>
      <c r="L4" s="16" t="s">
        <v>18</v>
      </c>
      <c r="M4" s="16" t="s">
        <v>19</v>
      </c>
      <c r="N4" s="16" t="s">
        <v>20</v>
      </c>
      <c r="O4" s="53" t="s">
        <v>21</v>
      </c>
      <c r="P4" s="54" t="s">
        <v>22</v>
      </c>
      <c r="Q4" s="54" t="s">
        <v>23</v>
      </c>
      <c r="R4" s="75" t="s">
        <v>24</v>
      </c>
      <c r="S4" s="76" t="s">
        <v>25</v>
      </c>
      <c r="T4" s="77"/>
      <c r="U4" s="74"/>
      <c r="V4" s="74"/>
    </row>
    <row r="5" s="3" customFormat="1" ht="109" customHeight="1" spans="1:22">
      <c r="A5" s="17" t="s">
        <v>26</v>
      </c>
      <c r="B5" s="18"/>
      <c r="C5" s="18"/>
      <c r="D5" s="18"/>
      <c r="E5" s="19">
        <f>F5+G5+H5+I5</f>
        <v>21063.97</v>
      </c>
      <c r="F5" s="19">
        <f>F6+F15+F21+F24+F26+F33+F40+F42</f>
        <v>13757</v>
      </c>
      <c r="G5" s="19">
        <f>G6+G15+G21+G24+G26+G33+G40+G42</f>
        <v>6115</v>
      </c>
      <c r="H5" s="19">
        <f>H6+H15+H21+H24+H26+H33+H40</f>
        <v>516.97</v>
      </c>
      <c r="I5" s="19">
        <f>I6+I15+I21+I24+I26+I33+I40</f>
        <v>675</v>
      </c>
      <c r="J5" s="55"/>
      <c r="K5" s="19">
        <f>K6+K15+K21+K24+K26+K33+K40+K42</f>
        <v>18122.960268</v>
      </c>
      <c r="L5" s="19"/>
      <c r="M5" s="19"/>
      <c r="N5" s="19"/>
      <c r="O5" s="19"/>
      <c r="P5" s="19"/>
      <c r="Q5" s="19"/>
      <c r="R5" s="19"/>
      <c r="S5" s="19"/>
      <c r="T5" s="78">
        <f>K5/E5</f>
        <v>0.860377235060627</v>
      </c>
      <c r="U5" s="79"/>
      <c r="V5" s="79"/>
    </row>
    <row r="6" s="4" customFormat="1" ht="40" customHeight="1" spans="1:22">
      <c r="A6" s="20" t="s">
        <v>27</v>
      </c>
      <c r="B6" s="21"/>
      <c r="C6" s="21"/>
      <c r="D6" s="21"/>
      <c r="E6" s="22">
        <f>E7+E8+E9+E10+E11+E12+E13+E14</f>
        <v>4499.04</v>
      </c>
      <c r="F6" s="22">
        <f>F7+F8+F9+F10+F11+F12+F13+F14</f>
        <v>3150.99</v>
      </c>
      <c r="G6" s="22">
        <f>G7+G8+G9+G10+G11+G12+G13+G14</f>
        <v>1040.06</v>
      </c>
      <c r="H6" s="22">
        <f>H7+H8+H9+H10+H11+H12+H13+H14</f>
        <v>132.41</v>
      </c>
      <c r="I6" s="22">
        <f>I7+I8+I9+I10+I11+I12+I13+I14</f>
        <v>175.58</v>
      </c>
      <c r="J6" s="22"/>
      <c r="K6" s="19">
        <f>K7+K8+K9+K10+K11+K12+K13+K14</f>
        <v>3587.07316</v>
      </c>
      <c r="L6" s="19"/>
      <c r="M6" s="19"/>
      <c r="N6" s="19"/>
      <c r="O6" s="19"/>
      <c r="P6" s="19"/>
      <c r="Q6" s="19"/>
      <c r="R6" s="80"/>
      <c r="S6" s="80"/>
      <c r="T6" s="81">
        <f>K6/E6</f>
        <v>0.797297459013478</v>
      </c>
      <c r="U6" s="82"/>
      <c r="V6" s="82"/>
    </row>
    <row r="7" s="2" customFormat="1" ht="40" customHeight="1" spans="1:22">
      <c r="A7" s="23">
        <v>1</v>
      </c>
      <c r="B7" s="23" t="s">
        <v>26</v>
      </c>
      <c r="C7" s="24" t="s">
        <v>28</v>
      </c>
      <c r="D7" s="24" t="s">
        <v>29</v>
      </c>
      <c r="E7" s="25">
        <v>1050</v>
      </c>
      <c r="F7" s="25">
        <v>796.06</v>
      </c>
      <c r="G7" s="26">
        <v>219.48</v>
      </c>
      <c r="H7" s="27">
        <v>15.18</v>
      </c>
      <c r="I7" s="27">
        <v>19.28</v>
      </c>
      <c r="J7" s="56"/>
      <c r="K7" s="57">
        <f>L7+M7+N7+O7+P7+Q7+R7+S7</f>
        <v>868.10484</v>
      </c>
      <c r="L7" s="58">
        <v>25.227</v>
      </c>
      <c r="M7" s="58"/>
      <c r="N7" s="59">
        <v>6.54</v>
      </c>
      <c r="O7" s="59"/>
      <c r="P7" s="59"/>
      <c r="Q7" s="59">
        <v>791.977</v>
      </c>
      <c r="R7" s="83">
        <v>13.062</v>
      </c>
      <c r="S7" s="83">
        <v>31.29884</v>
      </c>
      <c r="T7" s="84"/>
      <c r="U7" s="85" t="s">
        <v>30</v>
      </c>
      <c r="V7" s="85"/>
    </row>
    <row r="8" s="2" customFormat="1" ht="45" customHeight="1" spans="1:22">
      <c r="A8" s="23">
        <v>2</v>
      </c>
      <c r="B8" s="28" t="s">
        <v>26</v>
      </c>
      <c r="C8" s="24" t="s">
        <v>31</v>
      </c>
      <c r="D8" s="24" t="s">
        <v>32</v>
      </c>
      <c r="E8" s="25">
        <v>620</v>
      </c>
      <c r="F8" s="25">
        <v>446.4</v>
      </c>
      <c r="G8" s="26">
        <v>130.2</v>
      </c>
      <c r="H8" s="27">
        <v>18.6</v>
      </c>
      <c r="I8" s="27">
        <v>24.8</v>
      </c>
      <c r="J8" s="56"/>
      <c r="K8" s="57">
        <f t="shared" ref="K8:K14" si="0">L8+M8+N8+O8+P8+Q8+R8+S8</f>
        <v>355.119136</v>
      </c>
      <c r="L8" s="58">
        <v>14.535</v>
      </c>
      <c r="M8" s="58"/>
      <c r="N8" s="59">
        <v>3.76</v>
      </c>
      <c r="O8" s="59"/>
      <c r="P8" s="59"/>
      <c r="Q8" s="59">
        <v>322.346136</v>
      </c>
      <c r="R8" s="83">
        <v>6.438</v>
      </c>
      <c r="S8" s="83">
        <v>8.04</v>
      </c>
      <c r="T8" s="84"/>
      <c r="U8" s="86" t="s">
        <v>33</v>
      </c>
      <c r="V8" s="85"/>
    </row>
    <row r="9" s="2" customFormat="1" ht="40" customHeight="1" spans="1:22">
      <c r="A9" s="23">
        <v>3</v>
      </c>
      <c r="B9" s="28" t="s">
        <v>26</v>
      </c>
      <c r="C9" s="24" t="s">
        <v>34</v>
      </c>
      <c r="D9" s="24" t="s">
        <v>35</v>
      </c>
      <c r="E9" s="25">
        <v>600</v>
      </c>
      <c r="F9" s="25">
        <v>432</v>
      </c>
      <c r="G9" s="26">
        <v>126</v>
      </c>
      <c r="H9" s="27">
        <v>18</v>
      </c>
      <c r="I9" s="27">
        <v>24</v>
      </c>
      <c r="J9" s="56"/>
      <c r="K9" s="57">
        <f t="shared" si="0"/>
        <v>447.3654</v>
      </c>
      <c r="L9" s="58">
        <v>14.049</v>
      </c>
      <c r="M9" s="58"/>
      <c r="N9" s="59">
        <v>3.64</v>
      </c>
      <c r="O9" s="59"/>
      <c r="P9" s="59"/>
      <c r="Q9" s="59">
        <v>415.6784</v>
      </c>
      <c r="R9" s="83">
        <v>6.228</v>
      </c>
      <c r="S9" s="83">
        <v>7.77</v>
      </c>
      <c r="T9" s="84"/>
      <c r="U9" s="86" t="s">
        <v>30</v>
      </c>
      <c r="V9" s="85"/>
    </row>
    <row r="10" s="2" customFormat="1" ht="45" customHeight="1" spans="1:22">
      <c r="A10" s="23">
        <v>4</v>
      </c>
      <c r="B10" s="28" t="s">
        <v>26</v>
      </c>
      <c r="C10" s="24" t="s">
        <v>36</v>
      </c>
      <c r="D10" s="24" t="s">
        <v>37</v>
      </c>
      <c r="E10" s="25">
        <v>530</v>
      </c>
      <c r="F10" s="25">
        <v>381.6</v>
      </c>
      <c r="G10" s="26">
        <v>111.3</v>
      </c>
      <c r="H10" s="27">
        <v>15.9</v>
      </c>
      <c r="I10" s="27">
        <v>21.2</v>
      </c>
      <c r="J10" s="56"/>
      <c r="K10" s="57">
        <f t="shared" si="0"/>
        <v>451.36114</v>
      </c>
      <c r="L10" s="58">
        <v>14.688</v>
      </c>
      <c r="M10" s="58"/>
      <c r="N10" s="59">
        <v>3.73</v>
      </c>
      <c r="O10" s="59"/>
      <c r="P10" s="59"/>
      <c r="Q10" s="59">
        <v>419.0217</v>
      </c>
      <c r="R10" s="83">
        <v>7.14144</v>
      </c>
      <c r="S10" s="83">
        <v>6.78</v>
      </c>
      <c r="T10" s="84"/>
      <c r="U10" s="86" t="s">
        <v>30</v>
      </c>
      <c r="V10" s="85"/>
    </row>
    <row r="11" s="2" customFormat="1" ht="44" customHeight="1" spans="1:22">
      <c r="A11" s="23">
        <v>5</v>
      </c>
      <c r="B11" s="28" t="s">
        <v>26</v>
      </c>
      <c r="C11" s="24" t="s">
        <v>38</v>
      </c>
      <c r="D11" s="24" t="s">
        <v>39</v>
      </c>
      <c r="E11" s="25">
        <v>900</v>
      </c>
      <c r="F11" s="25">
        <v>648</v>
      </c>
      <c r="G11" s="26">
        <v>189</v>
      </c>
      <c r="H11" s="27">
        <v>27</v>
      </c>
      <c r="I11" s="27">
        <v>36</v>
      </c>
      <c r="J11" s="56"/>
      <c r="K11" s="57">
        <f t="shared" si="0"/>
        <v>718.302544</v>
      </c>
      <c r="L11" s="58">
        <v>18.279</v>
      </c>
      <c r="M11" s="58"/>
      <c r="N11" s="59">
        <v>4.74</v>
      </c>
      <c r="O11" s="59"/>
      <c r="P11" s="59"/>
      <c r="Q11" s="59">
        <v>677.055544</v>
      </c>
      <c r="R11" s="83">
        <v>8.088</v>
      </c>
      <c r="S11" s="83">
        <v>10.14</v>
      </c>
      <c r="T11" s="84"/>
      <c r="U11" s="86" t="s">
        <v>33</v>
      </c>
      <c r="V11" s="85"/>
    </row>
    <row r="12" s="2" customFormat="1" ht="40" customHeight="1" spans="1:22">
      <c r="A12" s="23">
        <v>6</v>
      </c>
      <c r="B12" s="28" t="s">
        <v>26</v>
      </c>
      <c r="C12" s="24" t="s">
        <v>40</v>
      </c>
      <c r="D12" s="24" t="s">
        <v>41</v>
      </c>
      <c r="E12" s="29">
        <v>200</v>
      </c>
      <c r="F12" s="29">
        <v>144</v>
      </c>
      <c r="G12" s="26">
        <v>42</v>
      </c>
      <c r="H12" s="27">
        <v>6</v>
      </c>
      <c r="I12" s="27">
        <v>8</v>
      </c>
      <c r="J12" s="56"/>
      <c r="K12" s="57">
        <f t="shared" si="0"/>
        <v>167.3796</v>
      </c>
      <c r="L12" s="58">
        <v>5.445</v>
      </c>
      <c r="M12" s="58"/>
      <c r="N12" s="59">
        <v>1.38</v>
      </c>
      <c r="O12" s="59"/>
      <c r="P12" s="59"/>
      <c r="Q12" s="59">
        <v>155.5706</v>
      </c>
      <c r="R12" s="83">
        <v>2.064</v>
      </c>
      <c r="S12" s="83">
        <v>2.92</v>
      </c>
      <c r="T12" s="84"/>
      <c r="U12" s="86" t="s">
        <v>30</v>
      </c>
      <c r="V12" s="85"/>
    </row>
    <row r="13" s="2" customFormat="1" ht="56" customHeight="1" spans="1:22">
      <c r="A13" s="23">
        <v>7</v>
      </c>
      <c r="B13" s="30" t="s">
        <v>26</v>
      </c>
      <c r="C13" s="31" t="s">
        <v>42</v>
      </c>
      <c r="D13" s="31" t="s">
        <v>32</v>
      </c>
      <c r="E13" s="29">
        <v>160</v>
      </c>
      <c r="F13" s="29">
        <v>115.2</v>
      </c>
      <c r="G13" s="26">
        <v>33.6</v>
      </c>
      <c r="H13" s="27">
        <v>4.8</v>
      </c>
      <c r="I13" s="27">
        <v>6.4</v>
      </c>
      <c r="J13" s="56"/>
      <c r="K13" s="57">
        <f t="shared" si="0"/>
        <v>140.4005</v>
      </c>
      <c r="L13" s="58">
        <v>4.563</v>
      </c>
      <c r="M13" s="58"/>
      <c r="N13" s="59">
        <v>1.16</v>
      </c>
      <c r="O13" s="59"/>
      <c r="P13" s="59"/>
      <c r="Q13" s="59">
        <v>130.3855</v>
      </c>
      <c r="R13" s="83">
        <v>1.902</v>
      </c>
      <c r="S13" s="83">
        <v>2.39</v>
      </c>
      <c r="T13" s="84"/>
      <c r="U13" s="86" t="s">
        <v>30</v>
      </c>
      <c r="V13" s="85"/>
    </row>
    <row r="14" s="2" customFormat="1" ht="68" customHeight="1" spans="1:22">
      <c r="A14" s="23">
        <v>8</v>
      </c>
      <c r="B14" s="32" t="s">
        <v>26</v>
      </c>
      <c r="C14" s="24" t="s">
        <v>43</v>
      </c>
      <c r="D14" s="24" t="s">
        <v>26</v>
      </c>
      <c r="E14" s="29">
        <v>439.04</v>
      </c>
      <c r="F14" s="29">
        <v>187.73</v>
      </c>
      <c r="G14" s="33">
        <v>188.48</v>
      </c>
      <c r="H14" s="27">
        <v>26.93</v>
      </c>
      <c r="I14" s="27">
        <v>35.9</v>
      </c>
      <c r="J14" s="56"/>
      <c r="K14" s="57">
        <v>439.04</v>
      </c>
      <c r="L14" s="60"/>
      <c r="M14" s="60"/>
      <c r="N14" s="59"/>
      <c r="O14" s="59"/>
      <c r="P14" s="59"/>
      <c r="Q14" s="59">
        <v>439.04</v>
      </c>
      <c r="R14" s="83"/>
      <c r="S14" s="83"/>
      <c r="T14" s="87"/>
      <c r="U14" s="85" t="s">
        <v>30</v>
      </c>
      <c r="V14" s="85"/>
    </row>
    <row r="15" s="2" customFormat="1" ht="56" customHeight="1" spans="1:22">
      <c r="A15" s="34" t="s">
        <v>44</v>
      </c>
      <c r="B15" s="35"/>
      <c r="C15" s="35"/>
      <c r="D15" s="35"/>
      <c r="E15" s="36">
        <f>E16+E17+E18+E19+E20</f>
        <v>1800</v>
      </c>
      <c r="F15" s="36">
        <f>F16+F17+F18+F19+F20</f>
        <v>1296</v>
      </c>
      <c r="G15" s="36">
        <f>G16+G17+G18+G19+G20</f>
        <v>378</v>
      </c>
      <c r="H15" s="36">
        <f>H16+H17+H18+H19+H20</f>
        <v>54</v>
      </c>
      <c r="I15" s="36">
        <f>I16+I17+I18+I19+I20</f>
        <v>72</v>
      </c>
      <c r="J15" s="22"/>
      <c r="K15" s="61">
        <f>K16+K17+K18+K19+K20</f>
        <v>1239.194987</v>
      </c>
      <c r="L15" s="19"/>
      <c r="M15" s="19"/>
      <c r="N15" s="19"/>
      <c r="O15" s="19"/>
      <c r="P15" s="19"/>
      <c r="Q15" s="19"/>
      <c r="R15" s="19"/>
      <c r="S15" s="19"/>
      <c r="T15" s="81">
        <f>K15/E15</f>
        <v>0.688441659444444</v>
      </c>
      <c r="U15" s="85"/>
      <c r="V15" s="85"/>
    </row>
    <row r="16" s="2" customFormat="1" ht="40" customHeight="1" spans="1:22">
      <c r="A16" s="37">
        <v>1</v>
      </c>
      <c r="B16" s="37" t="s">
        <v>26</v>
      </c>
      <c r="C16" s="38" t="s">
        <v>45</v>
      </c>
      <c r="D16" s="38" t="s">
        <v>46</v>
      </c>
      <c r="E16" s="29">
        <v>600</v>
      </c>
      <c r="F16" s="29">
        <v>432</v>
      </c>
      <c r="G16" s="26">
        <v>126</v>
      </c>
      <c r="H16" s="27">
        <v>18</v>
      </c>
      <c r="I16" s="27">
        <v>24</v>
      </c>
      <c r="J16" s="62"/>
      <c r="K16" s="57">
        <f>L16+M16+N16+O16+P16+Q16+R16+S16</f>
        <v>384.696462</v>
      </c>
      <c r="L16" s="58">
        <v>11.172</v>
      </c>
      <c r="M16" s="58"/>
      <c r="N16" s="59">
        <v>3.72</v>
      </c>
      <c r="O16" s="59"/>
      <c r="P16" s="59"/>
      <c r="Q16" s="59">
        <v>354.741502</v>
      </c>
      <c r="R16" s="83">
        <v>7.40075</v>
      </c>
      <c r="S16" s="83">
        <v>7.66221</v>
      </c>
      <c r="T16" s="84"/>
      <c r="U16" s="86" t="s">
        <v>33</v>
      </c>
      <c r="V16" s="85"/>
    </row>
    <row r="17" s="2" customFormat="1" ht="50" customHeight="1" spans="1:22">
      <c r="A17" s="28">
        <v>2</v>
      </c>
      <c r="B17" s="28" t="s">
        <v>26</v>
      </c>
      <c r="C17" s="24" t="s">
        <v>47</v>
      </c>
      <c r="D17" s="24" t="s">
        <v>48</v>
      </c>
      <c r="E17" s="29">
        <v>400</v>
      </c>
      <c r="F17" s="29">
        <v>288</v>
      </c>
      <c r="G17" s="26">
        <v>84</v>
      </c>
      <c r="H17" s="27">
        <v>12</v>
      </c>
      <c r="I17" s="27">
        <v>16</v>
      </c>
      <c r="J17" s="62"/>
      <c r="K17" s="57">
        <f>L17+M17+N17+O17+P17+Q17+R17+S17</f>
        <v>269.622058</v>
      </c>
      <c r="L17" s="58">
        <v>8.757</v>
      </c>
      <c r="M17" s="58"/>
      <c r="N17" s="59">
        <v>2.86</v>
      </c>
      <c r="O17" s="59"/>
      <c r="P17" s="59"/>
      <c r="Q17" s="59">
        <v>250.021478</v>
      </c>
      <c r="R17" s="83">
        <v>5.46028</v>
      </c>
      <c r="S17" s="83">
        <v>2.5233</v>
      </c>
      <c r="T17" s="84"/>
      <c r="U17" s="86" t="s">
        <v>33</v>
      </c>
      <c r="V17" s="85"/>
    </row>
    <row r="18" s="2" customFormat="1" ht="50" customHeight="1" spans="1:22">
      <c r="A18" s="28">
        <v>3</v>
      </c>
      <c r="B18" s="28" t="s">
        <v>26</v>
      </c>
      <c r="C18" s="24" t="s">
        <v>49</v>
      </c>
      <c r="D18" s="24" t="s">
        <v>50</v>
      </c>
      <c r="E18" s="29">
        <v>200</v>
      </c>
      <c r="F18" s="29">
        <v>144</v>
      </c>
      <c r="G18" s="26">
        <v>42</v>
      </c>
      <c r="H18" s="27">
        <v>6</v>
      </c>
      <c r="I18" s="27">
        <v>8</v>
      </c>
      <c r="J18" s="62"/>
      <c r="K18" s="57">
        <f>L18+M18+N18+O18+P18+Q18+R18+S18</f>
        <v>135.982787</v>
      </c>
      <c r="L18" s="58">
        <v>4.41</v>
      </c>
      <c r="M18" s="58"/>
      <c r="N18" s="59">
        <v>1.44</v>
      </c>
      <c r="O18" s="59"/>
      <c r="P18" s="59"/>
      <c r="Q18" s="59">
        <v>125.657207</v>
      </c>
      <c r="R18" s="83">
        <v>2.73168</v>
      </c>
      <c r="S18" s="83">
        <v>1.7439</v>
      </c>
      <c r="T18" s="84"/>
      <c r="U18" s="86" t="s">
        <v>33</v>
      </c>
      <c r="V18" s="85"/>
    </row>
    <row r="19" s="2" customFormat="1" ht="50" customHeight="1" spans="1:22">
      <c r="A19" s="28">
        <v>4</v>
      </c>
      <c r="B19" s="28" t="s">
        <v>26</v>
      </c>
      <c r="C19" s="24" t="s">
        <v>51</v>
      </c>
      <c r="D19" s="39" t="s">
        <v>52</v>
      </c>
      <c r="E19" s="40">
        <v>200</v>
      </c>
      <c r="F19" s="40">
        <v>144</v>
      </c>
      <c r="G19" s="26">
        <v>42</v>
      </c>
      <c r="H19" s="27">
        <v>6</v>
      </c>
      <c r="I19" s="27">
        <v>8</v>
      </c>
      <c r="J19" s="62"/>
      <c r="K19" s="57">
        <f>L19+M19+N19+O19+P19+Q19+R19+S19</f>
        <v>139.785788</v>
      </c>
      <c r="L19" s="58">
        <v>4.529</v>
      </c>
      <c r="M19" s="58"/>
      <c r="N19" s="59">
        <v>1.48</v>
      </c>
      <c r="O19" s="59"/>
      <c r="P19" s="59"/>
      <c r="Q19" s="59">
        <v>129.176218</v>
      </c>
      <c r="R19" s="83">
        <v>2.80847</v>
      </c>
      <c r="S19" s="83">
        <v>1.7921</v>
      </c>
      <c r="T19" s="84"/>
      <c r="U19" s="86" t="s">
        <v>33</v>
      </c>
      <c r="V19" s="85"/>
    </row>
    <row r="20" s="4" customFormat="1" ht="40" customHeight="1" spans="1:22">
      <c r="A20" s="28">
        <v>5</v>
      </c>
      <c r="B20" s="28" t="s">
        <v>26</v>
      </c>
      <c r="C20" s="24" t="s">
        <v>53</v>
      </c>
      <c r="D20" s="39" t="s">
        <v>35</v>
      </c>
      <c r="E20" s="40">
        <v>400</v>
      </c>
      <c r="F20" s="40">
        <v>288</v>
      </c>
      <c r="G20" s="26">
        <v>84</v>
      </c>
      <c r="H20" s="27">
        <v>12</v>
      </c>
      <c r="I20" s="27">
        <v>16</v>
      </c>
      <c r="J20" s="63"/>
      <c r="K20" s="57">
        <f>L20+M20+N20+O20+P20+Q20+R20+S20</f>
        <v>309.107892</v>
      </c>
      <c r="L20" s="58">
        <v>8.491</v>
      </c>
      <c r="M20" s="64"/>
      <c r="N20" s="59">
        <v>2.77</v>
      </c>
      <c r="O20" s="58">
        <v>0.69</v>
      </c>
      <c r="P20" s="64"/>
      <c r="Q20" s="59">
        <v>294.476892</v>
      </c>
      <c r="R20" s="88"/>
      <c r="S20" s="89">
        <v>2.68</v>
      </c>
      <c r="T20" s="84"/>
      <c r="U20" s="85" t="s">
        <v>30</v>
      </c>
      <c r="V20" s="82"/>
    </row>
    <row r="21" s="4" customFormat="1" ht="40" customHeight="1" spans="1:22">
      <c r="A21" s="20" t="s">
        <v>54</v>
      </c>
      <c r="B21" s="21"/>
      <c r="C21" s="21"/>
      <c r="D21" s="21"/>
      <c r="E21" s="22">
        <f>E22+E23</f>
        <v>505</v>
      </c>
      <c r="F21" s="22">
        <f t="shared" ref="F21:K21" si="1">F22+F23</f>
        <v>394.4</v>
      </c>
      <c r="G21" s="22">
        <f t="shared" si="1"/>
        <v>82.95</v>
      </c>
      <c r="H21" s="22">
        <f t="shared" si="1"/>
        <v>11.85</v>
      </c>
      <c r="I21" s="22">
        <f t="shared" si="1"/>
        <v>15.8</v>
      </c>
      <c r="J21" s="22"/>
      <c r="K21" s="22">
        <f t="shared" si="1"/>
        <v>463.143481</v>
      </c>
      <c r="L21" s="19"/>
      <c r="M21" s="19"/>
      <c r="N21" s="19"/>
      <c r="O21" s="19"/>
      <c r="P21" s="19"/>
      <c r="Q21" s="19"/>
      <c r="R21" s="80"/>
      <c r="S21" s="80"/>
      <c r="T21" s="81">
        <f>K21/E21</f>
        <v>0.917115803960396</v>
      </c>
      <c r="U21" s="85"/>
      <c r="V21" s="82"/>
    </row>
    <row r="22" s="2" customFormat="1" ht="52" customHeight="1" spans="1:22">
      <c r="A22" s="28">
        <v>1</v>
      </c>
      <c r="B22" s="28" t="s">
        <v>26</v>
      </c>
      <c r="C22" s="24" t="s">
        <v>55</v>
      </c>
      <c r="D22" s="24" t="s">
        <v>56</v>
      </c>
      <c r="E22" s="29">
        <v>110</v>
      </c>
      <c r="F22" s="29">
        <v>110</v>
      </c>
      <c r="G22" s="27">
        <v>0</v>
      </c>
      <c r="H22" s="27">
        <v>0</v>
      </c>
      <c r="I22" s="27">
        <v>0</v>
      </c>
      <c r="J22" s="56"/>
      <c r="K22" s="57">
        <f>L22+M22+N22+O22+P22+Q22+R22+S22</f>
        <v>109.656681</v>
      </c>
      <c r="L22" s="58"/>
      <c r="M22" s="58">
        <v>2.862</v>
      </c>
      <c r="N22" s="59"/>
      <c r="O22" s="59"/>
      <c r="P22" s="59"/>
      <c r="Q22" s="59">
        <v>103.354681</v>
      </c>
      <c r="R22" s="83">
        <v>2.39</v>
      </c>
      <c r="S22" s="83">
        <v>1.05</v>
      </c>
      <c r="T22" s="84"/>
      <c r="U22" s="86" t="s">
        <v>30</v>
      </c>
      <c r="V22" s="85"/>
    </row>
    <row r="23" s="4" customFormat="1" ht="50" customHeight="1" spans="1:22">
      <c r="A23" s="28">
        <v>2</v>
      </c>
      <c r="B23" s="28" t="s">
        <v>26</v>
      </c>
      <c r="C23" s="31" t="s">
        <v>57</v>
      </c>
      <c r="D23" s="31" t="s">
        <v>58</v>
      </c>
      <c r="E23" s="41">
        <v>395</v>
      </c>
      <c r="F23" s="41">
        <v>284.4</v>
      </c>
      <c r="G23" s="27">
        <v>82.95</v>
      </c>
      <c r="H23" s="27">
        <v>11.85</v>
      </c>
      <c r="I23" s="27">
        <v>15.8</v>
      </c>
      <c r="J23" s="56"/>
      <c r="K23" s="57">
        <f>L23+M23+N23+O23+P23+Q23+R23+S23</f>
        <v>353.4868</v>
      </c>
      <c r="L23" s="60">
        <v>11.439</v>
      </c>
      <c r="M23" s="59"/>
      <c r="N23" s="59">
        <v>2.9</v>
      </c>
      <c r="O23" s="59">
        <v>0.72</v>
      </c>
      <c r="P23" s="65"/>
      <c r="Q23" s="59">
        <v>326.8478</v>
      </c>
      <c r="R23" s="83">
        <v>7.95</v>
      </c>
      <c r="S23" s="83">
        <v>3.63</v>
      </c>
      <c r="T23" s="87"/>
      <c r="U23" s="86" t="s">
        <v>30</v>
      </c>
      <c r="V23" s="82"/>
    </row>
    <row r="24" s="4" customFormat="1" ht="44" customHeight="1" spans="1:22">
      <c r="A24" s="20" t="s">
        <v>59</v>
      </c>
      <c r="B24" s="21"/>
      <c r="C24" s="21"/>
      <c r="D24" s="21"/>
      <c r="E24" s="22">
        <v>680</v>
      </c>
      <c r="F24" s="22">
        <v>458.8</v>
      </c>
      <c r="G24" s="22">
        <v>165.9</v>
      </c>
      <c r="H24" s="22">
        <v>23.7</v>
      </c>
      <c r="I24" s="22">
        <v>31.6</v>
      </c>
      <c r="J24" s="63"/>
      <c r="K24" s="61">
        <f>K25</f>
        <v>558.533338</v>
      </c>
      <c r="L24" s="19"/>
      <c r="M24" s="19"/>
      <c r="N24" s="19"/>
      <c r="O24" s="19"/>
      <c r="P24" s="19"/>
      <c r="Q24" s="19"/>
      <c r="R24" s="80"/>
      <c r="S24" s="80"/>
      <c r="T24" s="81">
        <f>K24/E24</f>
        <v>0.821372555882353</v>
      </c>
      <c r="U24" s="85"/>
      <c r="V24" s="82"/>
    </row>
    <row r="25" s="2" customFormat="1" ht="50" customHeight="1" spans="1:22">
      <c r="A25" s="28">
        <v>1</v>
      </c>
      <c r="B25" s="28" t="s">
        <v>26</v>
      </c>
      <c r="C25" s="24" t="s">
        <v>60</v>
      </c>
      <c r="D25" s="24" t="s">
        <v>61</v>
      </c>
      <c r="E25" s="29">
        <v>680</v>
      </c>
      <c r="F25" s="29">
        <v>458.8</v>
      </c>
      <c r="G25" s="33">
        <v>165.9</v>
      </c>
      <c r="H25" s="27">
        <v>23.7</v>
      </c>
      <c r="I25" s="27">
        <v>31.6</v>
      </c>
      <c r="J25" s="56"/>
      <c r="K25" s="57">
        <f>L25+M25+N25+O25+P25+Q25+R25+S25</f>
        <v>558.533338</v>
      </c>
      <c r="L25" s="58">
        <v>19.81</v>
      </c>
      <c r="M25" s="58"/>
      <c r="N25" s="59">
        <v>2.83</v>
      </c>
      <c r="O25" s="59"/>
      <c r="P25" s="59"/>
      <c r="Q25" s="59">
        <v>479.910638</v>
      </c>
      <c r="R25" s="83">
        <v>11.29</v>
      </c>
      <c r="S25" s="83">
        <v>44.6927</v>
      </c>
      <c r="T25" s="84"/>
      <c r="U25" s="86" t="s">
        <v>30</v>
      </c>
      <c r="V25" s="85"/>
    </row>
    <row r="26" s="2" customFormat="1" ht="50" customHeight="1" spans="1:22">
      <c r="A26" s="34" t="s">
        <v>62</v>
      </c>
      <c r="B26" s="35"/>
      <c r="C26" s="35"/>
      <c r="D26" s="35"/>
      <c r="E26" s="36">
        <f>E27+E28+E29+E30+E31+E32</f>
        <v>2068</v>
      </c>
      <c r="F26" s="36">
        <f>F27+F28+F29+F30+F31+F32</f>
        <v>1488.96</v>
      </c>
      <c r="G26" s="36">
        <f>G27+G28+G29+G30+G31+G32</f>
        <v>434.28</v>
      </c>
      <c r="H26" s="36">
        <f>H27+H28+H29+H30+H31+H32</f>
        <v>62.04</v>
      </c>
      <c r="I26" s="36">
        <f>I27+I28+I29+I30+I31+I32</f>
        <v>82.72</v>
      </c>
      <c r="J26" s="22"/>
      <c r="K26" s="61">
        <f>K27+K28+K29+K30+K31+K32</f>
        <v>1821.462712</v>
      </c>
      <c r="L26" s="19"/>
      <c r="M26" s="19"/>
      <c r="N26" s="66"/>
      <c r="O26" s="66"/>
      <c r="P26" s="66"/>
      <c r="Q26" s="66"/>
      <c r="R26" s="90"/>
      <c r="S26" s="90"/>
      <c r="T26" s="91">
        <f>K26/E26</f>
        <v>0.880784676982592</v>
      </c>
      <c r="U26" s="85"/>
      <c r="V26" s="85"/>
    </row>
    <row r="27" s="4" customFormat="1" ht="42" customHeight="1" spans="1:22">
      <c r="A27" s="37">
        <v>1</v>
      </c>
      <c r="B27" s="37" t="s">
        <v>26</v>
      </c>
      <c r="C27" s="42" t="s">
        <v>63</v>
      </c>
      <c r="D27" s="38" t="s">
        <v>35</v>
      </c>
      <c r="E27" s="29">
        <v>120</v>
      </c>
      <c r="F27" s="29">
        <v>86.4</v>
      </c>
      <c r="G27" s="33">
        <v>25.2</v>
      </c>
      <c r="H27" s="27">
        <v>3.6</v>
      </c>
      <c r="I27" s="27">
        <v>4.8</v>
      </c>
      <c r="J27" s="56"/>
      <c r="K27" s="57">
        <f t="shared" ref="K27:K32" si="2">L27+M27+N27+O27+P27+Q27+R27+S27</f>
        <v>113.365926</v>
      </c>
      <c r="L27" s="67">
        <v>3.82</v>
      </c>
      <c r="M27" s="67"/>
      <c r="N27" s="67">
        <v>0.87</v>
      </c>
      <c r="O27" s="67"/>
      <c r="P27" s="67"/>
      <c r="Q27" s="67">
        <v>106.485926</v>
      </c>
      <c r="R27" s="92">
        <v>2.19</v>
      </c>
      <c r="S27" s="92"/>
      <c r="T27" s="91"/>
      <c r="U27" s="86" t="s">
        <v>30</v>
      </c>
      <c r="V27" s="82"/>
    </row>
    <row r="28" s="4" customFormat="1" ht="40" customHeight="1" spans="1:22">
      <c r="A28" s="28">
        <v>2</v>
      </c>
      <c r="B28" s="28" t="s">
        <v>26</v>
      </c>
      <c r="C28" s="43" t="s">
        <v>64</v>
      </c>
      <c r="D28" s="44" t="s">
        <v>65</v>
      </c>
      <c r="E28" s="29">
        <v>72</v>
      </c>
      <c r="F28" s="29">
        <v>51.84</v>
      </c>
      <c r="G28" s="45">
        <v>15.12</v>
      </c>
      <c r="H28" s="45">
        <v>2.16</v>
      </c>
      <c r="I28" s="45">
        <v>2.88</v>
      </c>
      <c r="J28" s="56"/>
      <c r="K28" s="57">
        <f t="shared" si="2"/>
        <v>67.8517</v>
      </c>
      <c r="L28" s="68">
        <v>2.19</v>
      </c>
      <c r="M28" s="68"/>
      <c r="N28" s="69">
        <v>0.5</v>
      </c>
      <c r="O28" s="69"/>
      <c r="P28" s="69"/>
      <c r="Q28" s="69">
        <v>64.0217</v>
      </c>
      <c r="R28" s="93">
        <v>1.14</v>
      </c>
      <c r="S28" s="93"/>
      <c r="T28" s="91"/>
      <c r="U28" s="86" t="s">
        <v>66</v>
      </c>
      <c r="V28" s="82"/>
    </row>
    <row r="29" s="4" customFormat="1" ht="40" customHeight="1" spans="1:22">
      <c r="A29" s="28">
        <v>3</v>
      </c>
      <c r="B29" s="28" t="s">
        <v>26</v>
      </c>
      <c r="C29" s="43" t="s">
        <v>67</v>
      </c>
      <c r="D29" s="44" t="s">
        <v>68</v>
      </c>
      <c r="E29" s="29">
        <v>90</v>
      </c>
      <c r="F29" s="46">
        <v>64.8</v>
      </c>
      <c r="G29" s="45">
        <v>18.9</v>
      </c>
      <c r="H29" s="45">
        <v>2.7</v>
      </c>
      <c r="I29" s="45">
        <v>3.6</v>
      </c>
      <c r="J29" s="56"/>
      <c r="K29" s="57">
        <f t="shared" si="2"/>
        <v>84.8984</v>
      </c>
      <c r="L29" s="68" t="s">
        <v>69</v>
      </c>
      <c r="M29" s="68"/>
      <c r="N29" s="69" t="s">
        <v>70</v>
      </c>
      <c r="O29" s="69"/>
      <c r="P29" s="69"/>
      <c r="Q29" s="69">
        <v>79.8884</v>
      </c>
      <c r="R29" s="93">
        <v>1.52</v>
      </c>
      <c r="S29" s="93"/>
      <c r="T29" s="91"/>
      <c r="U29" s="86" t="s">
        <v>30</v>
      </c>
      <c r="V29" s="82"/>
    </row>
    <row r="30" s="4" customFormat="1" ht="40" customHeight="1" spans="1:22">
      <c r="A30" s="28">
        <v>4</v>
      </c>
      <c r="B30" s="28" t="s">
        <v>26</v>
      </c>
      <c r="C30" s="43" t="s">
        <v>71</v>
      </c>
      <c r="D30" s="44" t="s">
        <v>72</v>
      </c>
      <c r="E30" s="29">
        <v>73</v>
      </c>
      <c r="F30" s="46">
        <v>52.56</v>
      </c>
      <c r="G30" s="45">
        <v>15.33</v>
      </c>
      <c r="H30" s="45">
        <v>2.19</v>
      </c>
      <c r="I30" s="45">
        <v>2.92</v>
      </c>
      <c r="J30" s="56"/>
      <c r="K30" s="57">
        <f t="shared" si="2"/>
        <v>68.9065</v>
      </c>
      <c r="L30" s="68">
        <v>2.29</v>
      </c>
      <c r="M30" s="68"/>
      <c r="N30" s="69">
        <v>0.52</v>
      </c>
      <c r="O30" s="69"/>
      <c r="P30" s="69"/>
      <c r="Q30" s="69">
        <v>64.7865</v>
      </c>
      <c r="R30" s="93">
        <v>1.31</v>
      </c>
      <c r="S30" s="93"/>
      <c r="T30" s="91"/>
      <c r="U30" s="86" t="s">
        <v>30</v>
      </c>
      <c r="V30" s="82"/>
    </row>
    <row r="31" s="4" customFormat="1" ht="40" customHeight="1" spans="1:22">
      <c r="A31" s="28">
        <v>5</v>
      </c>
      <c r="B31" s="28" t="s">
        <v>26</v>
      </c>
      <c r="C31" s="43" t="s">
        <v>73</v>
      </c>
      <c r="D31" s="44" t="s">
        <v>74</v>
      </c>
      <c r="E31" s="29">
        <v>93</v>
      </c>
      <c r="F31" s="46">
        <v>66.96</v>
      </c>
      <c r="G31" s="45">
        <v>19.53</v>
      </c>
      <c r="H31" s="45">
        <v>2.79</v>
      </c>
      <c r="I31" s="45">
        <v>3.72</v>
      </c>
      <c r="J31" s="56"/>
      <c r="K31" s="57">
        <f t="shared" si="2"/>
        <v>87.8266</v>
      </c>
      <c r="L31" s="68">
        <v>2.94</v>
      </c>
      <c r="M31" s="68"/>
      <c r="N31" s="69">
        <v>0.67</v>
      </c>
      <c r="O31" s="69"/>
      <c r="P31" s="69"/>
      <c r="Q31" s="69">
        <v>82.5366</v>
      </c>
      <c r="R31" s="93">
        <v>1.68</v>
      </c>
      <c r="S31" s="93"/>
      <c r="T31" s="91"/>
      <c r="U31" s="86" t="s">
        <v>30</v>
      </c>
      <c r="V31" s="82"/>
    </row>
    <row r="32" s="4" customFormat="1" ht="40" customHeight="1" spans="1:22">
      <c r="A32" s="28">
        <v>6</v>
      </c>
      <c r="B32" s="28" t="s">
        <v>26</v>
      </c>
      <c r="C32" s="43" t="s">
        <v>75</v>
      </c>
      <c r="D32" s="44" t="s">
        <v>76</v>
      </c>
      <c r="E32" s="29">
        <v>1620</v>
      </c>
      <c r="F32" s="46">
        <v>1166.4</v>
      </c>
      <c r="G32" s="45">
        <v>340.2</v>
      </c>
      <c r="H32" s="45">
        <v>48.6</v>
      </c>
      <c r="I32" s="45">
        <v>64.8</v>
      </c>
      <c r="J32" s="70"/>
      <c r="K32" s="57">
        <f t="shared" si="2"/>
        <v>1398.613586</v>
      </c>
      <c r="L32" s="68">
        <v>41.06</v>
      </c>
      <c r="M32" s="68"/>
      <c r="N32" s="69" t="s">
        <v>77</v>
      </c>
      <c r="O32" s="69"/>
      <c r="P32" s="69"/>
      <c r="Q32" s="69">
        <v>1231.775198</v>
      </c>
      <c r="R32" s="93">
        <v>27.326</v>
      </c>
      <c r="S32" s="93">
        <v>88.872388</v>
      </c>
      <c r="T32" s="91"/>
      <c r="U32" s="86" t="s">
        <v>30</v>
      </c>
      <c r="V32" s="82"/>
    </row>
    <row r="33" s="4" customFormat="1" ht="50" customHeight="1" spans="1:22">
      <c r="A33" s="20" t="s">
        <v>78</v>
      </c>
      <c r="B33" s="21"/>
      <c r="C33" s="21"/>
      <c r="D33" s="21"/>
      <c r="E33" s="22">
        <f>E34+E35+E36+E37+E38+E39</f>
        <v>8820.93</v>
      </c>
      <c r="F33" s="22">
        <f t="shared" ref="F33:K33" si="3">F34+F35+F36+F37+F38+F39</f>
        <v>6519.85</v>
      </c>
      <c r="G33" s="22">
        <f t="shared" si="3"/>
        <v>1770.81</v>
      </c>
      <c r="H33" s="22">
        <f t="shared" si="3"/>
        <v>232.97</v>
      </c>
      <c r="I33" s="22">
        <f t="shared" si="3"/>
        <v>297.3</v>
      </c>
      <c r="J33" s="22"/>
      <c r="K33" s="22">
        <f t="shared" si="3"/>
        <v>7897.064186</v>
      </c>
      <c r="L33" s="19" t="s">
        <v>4</v>
      </c>
      <c r="M33" s="19"/>
      <c r="N33" s="19"/>
      <c r="O33" s="19"/>
      <c r="P33" s="19"/>
      <c r="Q33" s="19"/>
      <c r="R33" s="80"/>
      <c r="S33" s="80"/>
      <c r="T33" s="81">
        <f>K33/E33</f>
        <v>0.89526435262495</v>
      </c>
      <c r="U33" s="85"/>
      <c r="V33" s="82"/>
    </row>
    <row r="34" s="2" customFormat="1" ht="60" customHeight="1" spans="1:22">
      <c r="A34" s="28">
        <v>1</v>
      </c>
      <c r="B34" s="28" t="s">
        <v>26</v>
      </c>
      <c r="C34" s="24" t="s">
        <v>79</v>
      </c>
      <c r="D34" s="24" t="s">
        <v>26</v>
      </c>
      <c r="E34" s="29">
        <f>F34+G34+H34+I34</f>
        <v>1718.49</v>
      </c>
      <c r="F34" s="29">
        <v>1406.09</v>
      </c>
      <c r="G34" s="33">
        <v>279.3</v>
      </c>
      <c r="H34" s="27">
        <v>19.9</v>
      </c>
      <c r="I34" s="27">
        <v>13.2</v>
      </c>
      <c r="J34" s="70"/>
      <c r="K34" s="57">
        <f>L34+M34+N34+O34+P34+Q34+R34+S34</f>
        <v>1405.94</v>
      </c>
      <c r="L34" s="58"/>
      <c r="M34" s="58"/>
      <c r="N34" s="59"/>
      <c r="O34" s="59"/>
      <c r="P34" s="59"/>
      <c r="Q34" s="58">
        <v>1405.94</v>
      </c>
      <c r="R34" s="83"/>
      <c r="S34" s="59"/>
      <c r="T34" s="84"/>
      <c r="U34" s="86" t="s">
        <v>30</v>
      </c>
      <c r="V34" s="85"/>
    </row>
    <row r="35" s="2" customFormat="1" ht="60" customHeight="1" spans="1:22">
      <c r="A35" s="28">
        <v>2</v>
      </c>
      <c r="B35" s="28" t="s">
        <v>26</v>
      </c>
      <c r="C35" s="24" t="s">
        <v>80</v>
      </c>
      <c r="D35" s="24" t="s">
        <v>81</v>
      </c>
      <c r="E35" s="29">
        <v>2656</v>
      </c>
      <c r="F35" s="29">
        <v>1912.32</v>
      </c>
      <c r="G35" s="33">
        <v>557.76</v>
      </c>
      <c r="H35" s="27">
        <v>79.68</v>
      </c>
      <c r="I35" s="27">
        <v>106.24</v>
      </c>
      <c r="J35" s="70"/>
      <c r="K35" s="57">
        <f t="shared" ref="K34:K39" si="4">L35+M35+N35+O35+P35+Q35+R35+S35</f>
        <v>2656</v>
      </c>
      <c r="L35" s="58"/>
      <c r="M35" s="58"/>
      <c r="N35" s="59">
        <v>29.98</v>
      </c>
      <c r="O35" s="59">
        <v>8.56</v>
      </c>
      <c r="P35" s="59"/>
      <c r="Q35" s="58">
        <v>2497.971599</v>
      </c>
      <c r="R35" s="83">
        <v>29.9775</v>
      </c>
      <c r="S35" s="59">
        <v>89.510901</v>
      </c>
      <c r="T35" s="84"/>
      <c r="U35" s="86" t="s">
        <v>30</v>
      </c>
      <c r="V35" s="85"/>
    </row>
    <row r="36" s="2" customFormat="1" ht="60" customHeight="1" spans="1:22">
      <c r="A36" s="28">
        <v>3</v>
      </c>
      <c r="B36" s="28" t="s">
        <v>26</v>
      </c>
      <c r="C36" s="24" t="s">
        <v>82</v>
      </c>
      <c r="D36" s="24" t="s">
        <v>74</v>
      </c>
      <c r="E36" s="40">
        <v>1749</v>
      </c>
      <c r="F36" s="40">
        <v>1259.28</v>
      </c>
      <c r="G36" s="40">
        <v>367.29</v>
      </c>
      <c r="H36" s="40">
        <v>52.47</v>
      </c>
      <c r="I36" s="40">
        <v>69.96</v>
      </c>
      <c r="J36" s="70"/>
      <c r="K36" s="57">
        <f t="shared" si="4"/>
        <v>1473.360911</v>
      </c>
      <c r="L36" s="58">
        <v>40.833</v>
      </c>
      <c r="M36" s="58"/>
      <c r="N36" s="59">
        <v>10.58</v>
      </c>
      <c r="O36" s="59">
        <v>3.02</v>
      </c>
      <c r="P36" s="59">
        <v>15</v>
      </c>
      <c r="Q36" s="58">
        <v>1360.185932</v>
      </c>
      <c r="R36" s="83">
        <v>9.048</v>
      </c>
      <c r="S36" s="59">
        <v>34.693979</v>
      </c>
      <c r="T36" s="84"/>
      <c r="U36" s="86" t="s">
        <v>30</v>
      </c>
      <c r="V36" s="85"/>
    </row>
    <row r="37" s="4" customFormat="1" ht="60" customHeight="1" spans="1:22">
      <c r="A37" s="28">
        <v>4</v>
      </c>
      <c r="B37" s="28" t="s">
        <v>26</v>
      </c>
      <c r="C37" s="24" t="s">
        <v>83</v>
      </c>
      <c r="D37" s="24" t="s">
        <v>84</v>
      </c>
      <c r="E37" s="40">
        <v>2017</v>
      </c>
      <c r="F37" s="40">
        <v>1452.24</v>
      </c>
      <c r="G37" s="40">
        <v>423.57</v>
      </c>
      <c r="H37" s="40">
        <v>60.51</v>
      </c>
      <c r="I37" s="40">
        <v>80.68</v>
      </c>
      <c r="J37" s="70"/>
      <c r="K37" s="57">
        <f t="shared" si="4"/>
        <v>1764.337005</v>
      </c>
      <c r="L37" s="71">
        <v>47.655</v>
      </c>
      <c r="M37" s="71"/>
      <c r="N37" s="60">
        <v>12.35</v>
      </c>
      <c r="O37" s="60">
        <v>3.53</v>
      </c>
      <c r="P37" s="72"/>
      <c r="Q37" s="71">
        <v>1587.7806</v>
      </c>
      <c r="R37" s="83">
        <v>35.25</v>
      </c>
      <c r="S37" s="59">
        <v>77.771405</v>
      </c>
      <c r="T37" s="84"/>
      <c r="U37" s="86" t="s">
        <v>30</v>
      </c>
      <c r="V37" s="82"/>
    </row>
    <row r="38" s="4" customFormat="1" ht="53" customHeight="1" spans="1:22">
      <c r="A38" s="28">
        <v>5</v>
      </c>
      <c r="B38" s="32" t="s">
        <v>26</v>
      </c>
      <c r="C38" s="47" t="s">
        <v>85</v>
      </c>
      <c r="D38" s="47" t="s">
        <v>86</v>
      </c>
      <c r="E38" s="46">
        <v>380</v>
      </c>
      <c r="F38" s="46">
        <v>273.6</v>
      </c>
      <c r="G38" s="45">
        <v>79.8</v>
      </c>
      <c r="H38" s="27">
        <v>11.4</v>
      </c>
      <c r="I38" s="27">
        <v>15.2</v>
      </c>
      <c r="J38" s="70"/>
      <c r="K38" s="57">
        <f t="shared" si="4"/>
        <v>314.4386</v>
      </c>
      <c r="L38" s="58">
        <v>9.891</v>
      </c>
      <c r="M38" s="58"/>
      <c r="N38" s="59">
        <v>2.51</v>
      </c>
      <c r="O38" s="59">
        <v>0.62</v>
      </c>
      <c r="P38" s="59"/>
      <c r="Q38" s="59">
        <v>282.4529</v>
      </c>
      <c r="R38" s="83">
        <v>2.046</v>
      </c>
      <c r="S38" s="83">
        <v>16.9187</v>
      </c>
      <c r="T38" s="84"/>
      <c r="U38" s="85" t="s">
        <v>30</v>
      </c>
      <c r="V38" s="82"/>
    </row>
    <row r="39" s="4" customFormat="1" ht="40" customHeight="1" spans="1:22">
      <c r="A39" s="28">
        <v>6</v>
      </c>
      <c r="B39" s="28" t="s">
        <v>26</v>
      </c>
      <c r="C39" s="24" t="s">
        <v>87</v>
      </c>
      <c r="D39" s="24" t="s">
        <v>88</v>
      </c>
      <c r="E39" s="29">
        <v>300.44</v>
      </c>
      <c r="F39" s="29">
        <v>216.32</v>
      </c>
      <c r="G39" s="27">
        <v>63.09</v>
      </c>
      <c r="H39" s="27">
        <v>9.01</v>
      </c>
      <c r="I39" s="27">
        <v>12.02</v>
      </c>
      <c r="J39" s="56"/>
      <c r="K39" s="57">
        <f t="shared" si="4"/>
        <v>282.98767</v>
      </c>
      <c r="L39" s="64"/>
      <c r="M39" s="64"/>
      <c r="N39" s="59">
        <v>4.53</v>
      </c>
      <c r="O39" s="59">
        <v>1.29</v>
      </c>
      <c r="P39" s="59"/>
      <c r="Q39" s="59">
        <v>268.4192</v>
      </c>
      <c r="R39" s="88"/>
      <c r="S39" s="59">
        <v>8.74847</v>
      </c>
      <c r="T39" s="84"/>
      <c r="U39" s="85" t="s">
        <v>30</v>
      </c>
      <c r="V39" s="82"/>
    </row>
    <row r="40" s="4" customFormat="1" ht="40" customHeight="1" spans="1:22">
      <c r="A40" s="48" t="s">
        <v>89</v>
      </c>
      <c r="B40" s="21"/>
      <c r="C40" s="21"/>
      <c r="D40" s="21"/>
      <c r="E40" s="22">
        <f>E41</f>
        <v>70</v>
      </c>
      <c r="F40" s="22">
        <f>F41</f>
        <v>70</v>
      </c>
      <c r="G40" s="22"/>
      <c r="H40" s="22"/>
      <c r="I40" s="22"/>
      <c r="J40" s="22"/>
      <c r="K40" s="22">
        <f>K41</f>
        <v>41.858404</v>
      </c>
      <c r="L40" s="22"/>
      <c r="M40" s="22"/>
      <c r="N40" s="22"/>
      <c r="O40" s="22"/>
      <c r="P40" s="22"/>
      <c r="Q40" s="22"/>
      <c r="R40" s="22"/>
      <c r="S40" s="22"/>
      <c r="T40" s="81">
        <f>K40/E40</f>
        <v>0.5979772</v>
      </c>
      <c r="U40" s="85"/>
      <c r="V40" s="82"/>
    </row>
    <row r="41" s="4" customFormat="1" ht="53" customHeight="1" spans="1:22">
      <c r="A41" s="28">
        <v>1</v>
      </c>
      <c r="B41" s="32" t="s">
        <v>26</v>
      </c>
      <c r="C41" s="47" t="s">
        <v>90</v>
      </c>
      <c r="D41" s="47" t="s">
        <v>91</v>
      </c>
      <c r="E41" s="46">
        <v>70</v>
      </c>
      <c r="F41" s="46">
        <v>70</v>
      </c>
      <c r="G41" s="45"/>
      <c r="H41" s="27"/>
      <c r="I41" s="27"/>
      <c r="J41" s="70"/>
      <c r="K41" s="57">
        <f>L41+M41+N41+O41+P41+Q41+R41+S41</f>
        <v>41.858404</v>
      </c>
      <c r="L41" s="58"/>
      <c r="M41" s="58"/>
      <c r="N41" s="59"/>
      <c r="O41" s="59"/>
      <c r="P41" s="59"/>
      <c r="Q41" s="59">
        <v>41.858404</v>
      </c>
      <c r="R41" s="83"/>
      <c r="S41" s="83"/>
      <c r="T41" s="87"/>
      <c r="U41" s="85" t="s">
        <v>33</v>
      </c>
      <c r="V41" s="82"/>
    </row>
    <row r="42" s="1" customFormat="1" ht="48" customHeight="1" spans="1:22">
      <c r="A42" s="48" t="s">
        <v>92</v>
      </c>
      <c r="B42" s="21"/>
      <c r="C42" s="21"/>
      <c r="D42" s="21"/>
      <c r="E42" s="22">
        <f t="shared" ref="E42:I42" si="5">E43+E44+E45+E46+E47</f>
        <v>2621</v>
      </c>
      <c r="F42" s="22">
        <f t="shared" si="5"/>
        <v>378</v>
      </c>
      <c r="G42" s="22">
        <f t="shared" si="5"/>
        <v>2243</v>
      </c>
      <c r="H42" s="22">
        <f t="shared" si="5"/>
        <v>0</v>
      </c>
      <c r="I42" s="22">
        <f t="shared" si="5"/>
        <v>0</v>
      </c>
      <c r="J42" s="63"/>
      <c r="K42" s="61">
        <f>K43+K44+K45</f>
        <v>2514.63</v>
      </c>
      <c r="L42" s="19"/>
      <c r="M42" s="19"/>
      <c r="N42" s="19"/>
      <c r="O42" s="19"/>
      <c r="P42" s="19"/>
      <c r="Q42" s="19"/>
      <c r="R42" s="80"/>
      <c r="S42" s="80"/>
      <c r="T42" s="81">
        <f>K42/E42</f>
        <v>0.959416253338421</v>
      </c>
      <c r="U42" s="85"/>
      <c r="V42" s="94"/>
    </row>
    <row r="43" ht="41" customHeight="1" spans="1:22">
      <c r="A43" s="28">
        <v>1</v>
      </c>
      <c r="B43" s="32" t="s">
        <v>26</v>
      </c>
      <c r="C43" s="47" t="s">
        <v>93</v>
      </c>
      <c r="D43" s="47" t="s">
        <v>94</v>
      </c>
      <c r="E43" s="46">
        <v>1483</v>
      </c>
      <c r="F43" s="46">
        <v>378</v>
      </c>
      <c r="G43" s="45">
        <v>1105</v>
      </c>
      <c r="H43" s="27"/>
      <c r="I43" s="27"/>
      <c r="J43" s="70"/>
      <c r="K43" s="57">
        <v>1483</v>
      </c>
      <c r="L43" s="58"/>
      <c r="M43" s="58"/>
      <c r="N43" s="59"/>
      <c r="O43" s="59"/>
      <c r="P43" s="59"/>
      <c r="Q43" s="59"/>
      <c r="R43" s="83"/>
      <c r="S43" s="83"/>
      <c r="T43" s="84"/>
      <c r="U43" s="85" t="s">
        <v>33</v>
      </c>
      <c r="V43" s="94"/>
    </row>
    <row r="44" ht="41" customHeight="1" spans="1:22">
      <c r="A44" s="28">
        <v>2</v>
      </c>
      <c r="B44" s="32" t="s">
        <v>26</v>
      </c>
      <c r="C44" s="47" t="s">
        <v>95</v>
      </c>
      <c r="D44" s="47" t="s">
        <v>35</v>
      </c>
      <c r="E44" s="46">
        <v>1000</v>
      </c>
      <c r="F44" s="46"/>
      <c r="G44" s="45">
        <v>1000</v>
      </c>
      <c r="H44" s="27"/>
      <c r="I44" s="27"/>
      <c r="J44" s="70"/>
      <c r="K44" s="57">
        <v>1000</v>
      </c>
      <c r="L44" s="58"/>
      <c r="M44" s="58"/>
      <c r="N44" s="59"/>
      <c r="O44" s="59"/>
      <c r="P44" s="59"/>
      <c r="Q44" s="59"/>
      <c r="R44" s="83"/>
      <c r="S44" s="83"/>
      <c r="T44" s="84"/>
      <c r="U44" s="85" t="s">
        <v>33</v>
      </c>
      <c r="V44" s="94"/>
    </row>
    <row r="45" ht="41" customHeight="1" spans="1:22">
      <c r="A45" s="28">
        <v>3</v>
      </c>
      <c r="B45" s="32" t="s">
        <v>26</v>
      </c>
      <c r="C45" s="47" t="s">
        <v>96</v>
      </c>
      <c r="D45" s="47" t="s">
        <v>61</v>
      </c>
      <c r="E45" s="46">
        <v>138</v>
      </c>
      <c r="F45" s="46"/>
      <c r="G45" s="45">
        <v>138</v>
      </c>
      <c r="H45" s="27"/>
      <c r="I45" s="27"/>
      <c r="J45" s="70"/>
      <c r="K45" s="57">
        <f>L45+M45+N45+O45+P45+Q45+R45+S45</f>
        <v>31.63</v>
      </c>
      <c r="L45" s="58"/>
      <c r="M45" s="58"/>
      <c r="N45" s="59"/>
      <c r="O45" s="59"/>
      <c r="P45" s="59"/>
      <c r="Q45" s="59">
        <v>30.81</v>
      </c>
      <c r="R45" s="83"/>
      <c r="S45" s="83">
        <v>0.82</v>
      </c>
      <c r="T45" s="87"/>
      <c r="U45" s="85" t="s">
        <v>33</v>
      </c>
      <c r="V45" s="94"/>
    </row>
  </sheetData>
  <autoFilter xmlns:etc="http://www.wps.cn/officeDocument/2017/etCustomData" ref="A1:K45" etc:filterBottomFollowUsedRange="0">
    <extLst/>
  </autoFilter>
  <mergeCells count="30">
    <mergeCell ref="A1:T1"/>
    <mergeCell ref="A2:D2"/>
    <mergeCell ref="E2:F2"/>
    <mergeCell ref="E3:I3"/>
    <mergeCell ref="K3:S3"/>
    <mergeCell ref="A5:D5"/>
    <mergeCell ref="A6:D6"/>
    <mergeCell ref="A15:D15"/>
    <mergeCell ref="A21:D21"/>
    <mergeCell ref="A24:D24"/>
    <mergeCell ref="A26:D26"/>
    <mergeCell ref="A33:D33"/>
    <mergeCell ref="A40:D40"/>
    <mergeCell ref="A42:D42"/>
    <mergeCell ref="A3:A4"/>
    <mergeCell ref="B3:B4"/>
    <mergeCell ref="C3:C4"/>
    <mergeCell ref="D3:D4"/>
    <mergeCell ref="J3:J4"/>
    <mergeCell ref="T3:T4"/>
    <mergeCell ref="T6:T14"/>
    <mergeCell ref="T15:T20"/>
    <mergeCell ref="T21:T23"/>
    <mergeCell ref="T24:T25"/>
    <mergeCell ref="T26:T32"/>
    <mergeCell ref="T33:T38"/>
    <mergeCell ref="T40:T41"/>
    <mergeCell ref="T42:T45"/>
    <mergeCell ref="U3:U4"/>
    <mergeCell ref="V3:V4"/>
  </mergeCells>
  <printOptions horizontalCentered="1"/>
  <pageMargins left="0.236111111111111" right="0.236111111111111" top="0.409027777777778" bottom="0.409027777777778" header="0.5" footer="0.5"/>
  <pageSetup paperSize="8" scale="44" fitToHeight="0" orientation="landscape" horizontalDpi="600"/>
  <headerFooter/>
  <ignoredErrors>
    <ignoredError sqref="L29 N32 N2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cp:revision>0</cp:revision>
  <dcterms:created xsi:type="dcterms:W3CDTF">2022-05-14T22:13:00Z</dcterms:created>
  <dcterms:modified xsi:type="dcterms:W3CDTF">2024-12-24T03:13:09Z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5FDAEE4651FD486B8660B43EEA1268B1_13</vt:lpwstr>
  </property>
  <property fmtid="{D5CDD505-2E9C-101B-9397-08002B2CF9AE}" pid="3" name="KSOProductBuildVer">
    <vt:lpwstr>2052-12.1.0.19302</vt:lpwstr>
  </property>
</Properties>
</file>